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SERVER\general\SUTIV\convenios\vestido\"/>
    </mc:Choice>
  </mc:AlternateContent>
  <bookViews>
    <workbookView xWindow="0" yWindow="0" windowWidth="11520" windowHeight="9480" activeTab="7"/>
  </bookViews>
  <sheets>
    <sheet name="I (UNO)" sheetId="5" r:id="rId1"/>
    <sheet name="II (DOS)" sheetId="6" r:id="rId2"/>
    <sheet name="III (TRES)" sheetId="7" r:id="rId3"/>
    <sheet name="IV (CUATRO)" sheetId="8" r:id="rId4"/>
    <sheet name="V (CINCO)" sheetId="9" r:id="rId5"/>
    <sheet name="VI (SEIS)" sheetId="11" r:id="rId6"/>
    <sheet name="VII (SIETE)" sheetId="12" r:id="rId7"/>
    <sheet name="VIII (OCHO)" sheetId="13" r:id="rId8"/>
    <sheet name="IX (NUEVE)" sheetId="14" r:id="rId9"/>
    <sheet name="X (DIEZ)" sheetId="15" r:id="rId10"/>
    <sheet name="XI (ONCE)" sheetId="16" r:id="rId11"/>
    <sheet name="XII (DOCE)" sheetId="17" r:id="rId12"/>
    <sheet name="XIII (TRECE) " sheetId="18" r:id="rId13"/>
    <sheet name="XIV (CATORCE)" sheetId="19" r:id="rId14"/>
    <sheet name="XV (QUINCE)" sheetId="20" r:id="rId15"/>
    <sheet name="XVI (DIECISEIS)" sheetId="21" r:id="rId16"/>
    <sheet name="XVII (DIECISIETE)" sheetId="22" r:id="rId17"/>
    <sheet name="XVIII (DIECIOCHO)" sheetId="24" r:id="rId18"/>
    <sheet name="XIX (DIECINUEVE)" sheetId="25" r:id="rId19"/>
  </sheets>
  <definedNames>
    <definedName name="_xlnm._FilterDatabase" localSheetId="0" hidden="1">'I (UNO)'!$A$1:$E$74</definedName>
    <definedName name="_xlnm._FilterDatabase" localSheetId="1" hidden="1">'II (DOS)'!$A$1:$E$17</definedName>
    <definedName name="_xlnm._FilterDatabase" localSheetId="2" hidden="1">'III (TRES)'!$A$1:$G$333</definedName>
    <definedName name="_xlnm._FilterDatabase" localSheetId="3" hidden="1">'IV (CUATRO)'!$A$1:$G$334</definedName>
    <definedName name="_xlnm._FilterDatabase" localSheetId="8" hidden="1">'IX (NUEVE)'!$A$1:$G$98</definedName>
    <definedName name="_xlnm._FilterDatabase" localSheetId="4" hidden="1">'V (CINCO)'!$A$1:$G$73</definedName>
    <definedName name="_xlnm._FilterDatabase" localSheetId="5" hidden="1">'VI (SEIS)'!$A$1:$G$121</definedName>
    <definedName name="_xlnm._FilterDatabase" localSheetId="6" hidden="1">'VII (SIETE)'!$A$1:$G$67</definedName>
    <definedName name="_xlnm._FilterDatabase" localSheetId="7" hidden="1">'VIII (OCHO)'!$A$1:$G$129</definedName>
    <definedName name="_xlnm._FilterDatabase" localSheetId="9" hidden="1">'X (DIEZ)'!$A$1:$G$53</definedName>
    <definedName name="_xlnm._FilterDatabase" localSheetId="10" hidden="1">'XI (ONCE)'!$A$1:$G$107</definedName>
    <definedName name="_xlnm._FilterDatabase" localSheetId="11" hidden="1">'XII (DOCE)'!$A$1:$G$25</definedName>
    <definedName name="_xlnm._FilterDatabase" localSheetId="12" hidden="1">'XIII (TRECE) '!$A$1:$E$26</definedName>
    <definedName name="_xlnm._FilterDatabase" localSheetId="13" hidden="1">'XIV (CATORCE)'!$A$1:$G$204</definedName>
    <definedName name="_xlnm._FilterDatabase" localSheetId="18" hidden="1">'XIX (DIECINUEVE)'!$A$1:$G$77</definedName>
    <definedName name="_xlnm._FilterDatabase" localSheetId="14" hidden="1">'XV (QUINCE)'!$A$1:$G$54</definedName>
    <definedName name="_xlnm._FilterDatabase" localSheetId="15" hidden="1">'XVI (DIECISEIS)'!$A$1:$G$63</definedName>
    <definedName name="_xlnm._FilterDatabase" localSheetId="16" hidden="1">'XVII (DIECISIETE)'!$A$1:$G$62</definedName>
    <definedName name="_xlnm._FilterDatabase" localSheetId="17" hidden="1">'XVIII (DIECIOCHO)'!$A$1:$G$110</definedName>
    <definedName name="_xlnm.Print_Area" localSheetId="0">'I (UNO)'!$A$1:$I$74</definedName>
    <definedName name="_xlnm.Print_Area" localSheetId="1">'II (DOS)'!$A$1:$I$82</definedName>
    <definedName name="_xlnm.Print_Area" localSheetId="2">'III (TRES)'!$A$1:$P$335</definedName>
    <definedName name="_xlnm.Print_Area" localSheetId="3">'IV (CUATRO)'!$A$1:$P$357</definedName>
    <definedName name="_xlnm.Print_Area" localSheetId="8">'IX (NUEVE)'!$A$1:$P$100</definedName>
    <definedName name="_xlnm.Print_Area" localSheetId="4">'V (CINCO)'!$B$1:$P$97</definedName>
    <definedName name="_xlnm.Print_Area" localSheetId="5">'VI (SEIS)'!$A$1:$P$123</definedName>
    <definedName name="_xlnm.Print_Area" localSheetId="6">'VII (SIETE)'!$A$1:$P$76</definedName>
    <definedName name="_xlnm.Print_Area" localSheetId="7">'VIII (OCHO)'!$A$1:$P$212</definedName>
    <definedName name="_xlnm.Print_Area" localSheetId="9">'X (DIEZ)'!$A$1:$P$55</definedName>
    <definedName name="_xlnm.Print_Area" localSheetId="10">'XI (ONCE)'!$A$1:$P$109</definedName>
    <definedName name="_xlnm.Print_Area" localSheetId="11">'XII (DOCE)'!$A$1:$P$53</definedName>
    <definedName name="_xlnm.Print_Area" localSheetId="12">'XIII (TRECE) '!$A$1:$P$35</definedName>
    <definedName name="_xlnm.Print_Area" localSheetId="13">'XIV (CATORCE)'!$A$1:$P$206</definedName>
    <definedName name="_xlnm.Print_Area" localSheetId="18">'XIX (DIECINUEVE)'!$A$1:$P$76</definedName>
    <definedName name="_xlnm.Print_Area" localSheetId="14">'XV (QUINCE)'!$A$1:$P$56</definedName>
    <definedName name="_xlnm.Print_Area" localSheetId="15">'XVI (DIECISEIS)'!$A$1:$P$65</definedName>
    <definedName name="_xlnm.Print_Area" localSheetId="16">'XVII (DIECISIETE)'!$A$1:$P$64</definedName>
    <definedName name="_xlnm.Print_Area" localSheetId="17">'XVIII (DIECIOCHO)'!$A$1:$P$101</definedName>
    <definedName name="_xlnm.Print_Titles" localSheetId="0">'I (UNO)'!$1:$3</definedName>
    <definedName name="_xlnm.Print_Titles" localSheetId="1">'II (DOS)'!$1:$3</definedName>
    <definedName name="_xlnm.Print_Titles" localSheetId="2">'III (TRES)'!$1:$3</definedName>
    <definedName name="_xlnm.Print_Titles" localSheetId="3">'IV (CUATRO)'!$1:$3</definedName>
    <definedName name="_xlnm.Print_Titles" localSheetId="8">'IX (NUEVE)'!$1:$3</definedName>
    <definedName name="_xlnm.Print_Titles" localSheetId="4">'V (CINCO)'!$1:$3</definedName>
    <definedName name="_xlnm.Print_Titles" localSheetId="5">'VI (SEIS)'!$1:$3</definedName>
    <definedName name="_xlnm.Print_Titles" localSheetId="6">'VII (SIETE)'!$1:$3</definedName>
    <definedName name="_xlnm.Print_Titles" localSheetId="7">'VIII (OCHO)'!$1:$3</definedName>
    <definedName name="_xlnm.Print_Titles" localSheetId="9">'X (DIEZ)'!$1:$3</definedName>
    <definedName name="_xlnm.Print_Titles" localSheetId="10">'XI (ONCE)'!$1:$3</definedName>
    <definedName name="_xlnm.Print_Titles" localSheetId="11">'XII (DOCE)'!$1:$3</definedName>
    <definedName name="_xlnm.Print_Titles" localSheetId="13">'XIV (CATORCE)'!$1:$3</definedName>
    <definedName name="_xlnm.Print_Titles" localSheetId="18">'XIX (DIECINUEVE)'!$1:$3</definedName>
    <definedName name="_xlnm.Print_Titles" localSheetId="14">'XV (QUINCE)'!$1:$3</definedName>
    <definedName name="_xlnm.Print_Titles" localSheetId="15">'XVI (DIECISEIS)'!$1:$3</definedName>
    <definedName name="_xlnm.Print_Titles" localSheetId="16">'XVII (DIECISIETE)'!$1:$3</definedName>
    <definedName name="_xlnm.Print_Titles" localSheetId="17">'XVIII (DIECIOCHO)'!$1:$3</definedName>
  </definedNames>
  <calcPr calcId="162913"/>
</workbook>
</file>

<file path=xl/calcChain.xml><?xml version="1.0" encoding="utf-8"?>
<calcChain xmlns="http://schemas.openxmlformats.org/spreadsheetml/2006/main">
  <c r="O6" i="15" l="1"/>
  <c r="P6" i="15"/>
  <c r="O8" i="15"/>
  <c r="P8" i="15"/>
  <c r="O10" i="15"/>
  <c r="P10" i="15"/>
  <c r="O11" i="15"/>
  <c r="P11" i="15"/>
  <c r="O13" i="15"/>
  <c r="P13" i="15"/>
  <c r="O14" i="15"/>
  <c r="P14" i="15"/>
  <c r="O16" i="15"/>
  <c r="P16" i="15"/>
  <c r="O17" i="15"/>
  <c r="P17" i="15"/>
  <c r="O19" i="15"/>
  <c r="P19" i="15"/>
  <c r="O20" i="15"/>
  <c r="P20" i="15"/>
  <c r="O22" i="15"/>
  <c r="P22" i="15"/>
  <c r="O23" i="15"/>
  <c r="P23" i="15"/>
  <c r="O25" i="15"/>
  <c r="P25" i="15"/>
  <c r="O26" i="15"/>
  <c r="P26" i="15"/>
  <c r="O28" i="15"/>
  <c r="P28" i="15"/>
  <c r="O30" i="15"/>
  <c r="P30" i="15"/>
  <c r="O32" i="15"/>
  <c r="P32" i="15"/>
  <c r="O34" i="15"/>
  <c r="P34" i="15"/>
  <c r="O38" i="15"/>
  <c r="P38" i="15"/>
  <c r="P5" i="15"/>
  <c r="O5" i="15"/>
  <c r="K6" i="15"/>
  <c r="L6" i="15"/>
  <c r="K8" i="15"/>
  <c r="L8" i="15"/>
  <c r="K10" i="15"/>
  <c r="L10" i="15"/>
  <c r="K11" i="15"/>
  <c r="L11" i="15"/>
  <c r="K13" i="15"/>
  <c r="L13" i="15"/>
  <c r="K14" i="15"/>
  <c r="L14" i="15"/>
  <c r="K16" i="15"/>
  <c r="L16" i="15"/>
  <c r="K17" i="15"/>
  <c r="L17" i="15"/>
  <c r="K19" i="15"/>
  <c r="L19" i="15"/>
  <c r="K20" i="15"/>
  <c r="L20" i="15"/>
  <c r="K22" i="15"/>
  <c r="L22" i="15"/>
  <c r="K23" i="15"/>
  <c r="L23" i="15"/>
  <c r="K25" i="15"/>
  <c r="L25" i="15"/>
  <c r="K26" i="15"/>
  <c r="L26" i="15"/>
  <c r="K28" i="15"/>
  <c r="L28" i="15"/>
  <c r="K30" i="15"/>
  <c r="L30" i="15"/>
  <c r="K31" i="15"/>
  <c r="L31" i="15"/>
  <c r="K32" i="15"/>
  <c r="L32" i="15"/>
  <c r="K34" i="15"/>
  <c r="L34" i="15"/>
  <c r="K38" i="15"/>
  <c r="L38" i="15"/>
  <c r="L5" i="15"/>
  <c r="K5" i="15"/>
  <c r="P68" i="25" l="1"/>
  <c r="O68" i="25"/>
  <c r="P66" i="25"/>
  <c r="O66" i="25"/>
  <c r="P64" i="25"/>
  <c r="O64" i="25"/>
  <c r="P61" i="25"/>
  <c r="O61" i="25"/>
  <c r="P59" i="25"/>
  <c r="O59" i="25"/>
  <c r="P57" i="25"/>
  <c r="O57" i="25"/>
  <c r="P54" i="25"/>
  <c r="O54" i="25"/>
  <c r="P52" i="25"/>
  <c r="O52" i="25"/>
  <c r="L68" i="25"/>
  <c r="K68" i="25"/>
  <c r="L66" i="25"/>
  <c r="K66" i="25"/>
  <c r="L64" i="25"/>
  <c r="K64" i="25"/>
  <c r="L61" i="25"/>
  <c r="K61" i="25"/>
  <c r="L59" i="25"/>
  <c r="K59" i="25"/>
  <c r="L57" i="25"/>
  <c r="K57" i="25"/>
  <c r="L54" i="25"/>
  <c r="K54" i="25"/>
  <c r="L52" i="25"/>
  <c r="K52" i="25"/>
  <c r="P50" i="25"/>
  <c r="O50" i="25"/>
  <c r="P47" i="25"/>
  <c r="O47" i="25"/>
  <c r="P45" i="25"/>
  <c r="O45" i="25"/>
  <c r="P43" i="25"/>
  <c r="O43" i="25"/>
  <c r="L50" i="25"/>
  <c r="K50" i="25"/>
  <c r="L47" i="25"/>
  <c r="K47" i="25"/>
  <c r="L45" i="25"/>
  <c r="K45" i="25"/>
  <c r="L43" i="25"/>
  <c r="K43" i="25"/>
  <c r="P40" i="25"/>
  <c r="O40" i="25"/>
  <c r="L40" i="25"/>
  <c r="K40" i="25"/>
  <c r="P36" i="25"/>
  <c r="O36" i="25"/>
  <c r="L36" i="25"/>
  <c r="K36" i="25"/>
  <c r="P31" i="25"/>
  <c r="O31" i="25"/>
  <c r="L31" i="25"/>
  <c r="K31" i="25"/>
  <c r="P29" i="25"/>
  <c r="O29" i="25"/>
  <c r="L29" i="25"/>
  <c r="K29" i="25"/>
  <c r="P26" i="25"/>
  <c r="O26" i="25"/>
  <c r="L26" i="25"/>
  <c r="K26" i="25"/>
  <c r="P24" i="25"/>
  <c r="O24" i="25"/>
  <c r="L24" i="25"/>
  <c r="K24" i="25"/>
  <c r="P22" i="25"/>
  <c r="O22" i="25"/>
  <c r="L22" i="25"/>
  <c r="K22" i="25"/>
  <c r="P18" i="25"/>
  <c r="O18" i="25"/>
  <c r="P16" i="25"/>
  <c r="O16" i="25"/>
  <c r="L18" i="25"/>
  <c r="K18" i="25"/>
  <c r="L16" i="25"/>
  <c r="K16" i="25"/>
  <c r="P12" i="25"/>
  <c r="O12" i="25"/>
  <c r="L12" i="25"/>
  <c r="K12" i="25"/>
  <c r="P88" i="24"/>
  <c r="O88" i="24"/>
  <c r="P87" i="24"/>
  <c r="O87" i="24"/>
  <c r="L88" i="24"/>
  <c r="K88" i="24"/>
  <c r="L87" i="24"/>
  <c r="K87" i="24"/>
  <c r="P82" i="24"/>
  <c r="O82" i="24"/>
  <c r="P78" i="24"/>
  <c r="O78" i="24"/>
  <c r="P76" i="24"/>
  <c r="O76" i="24"/>
  <c r="L82" i="24"/>
  <c r="K82" i="24"/>
  <c r="L78" i="24"/>
  <c r="K78" i="24"/>
  <c r="L76" i="24"/>
  <c r="K76" i="24"/>
  <c r="P55" i="24"/>
  <c r="O55" i="24"/>
  <c r="L55" i="24"/>
  <c r="K55" i="24"/>
  <c r="P21" i="24"/>
  <c r="O21" i="24"/>
  <c r="L21" i="24"/>
  <c r="K21" i="24"/>
  <c r="P9" i="24"/>
  <c r="O9" i="24"/>
  <c r="L9" i="24"/>
  <c r="K9" i="24"/>
  <c r="P42" i="22"/>
  <c r="O42" i="22"/>
  <c r="L42" i="22"/>
  <c r="K42" i="22"/>
  <c r="P40" i="22"/>
  <c r="O40" i="22"/>
  <c r="P38" i="22"/>
  <c r="O38" i="22"/>
  <c r="P36" i="22"/>
  <c r="O36" i="22"/>
  <c r="L40" i="22"/>
  <c r="K40" i="22"/>
  <c r="L38" i="22"/>
  <c r="K38" i="22"/>
  <c r="L36" i="22"/>
  <c r="K36" i="22"/>
  <c r="O34" i="22"/>
  <c r="P34" i="22"/>
  <c r="L34" i="22"/>
  <c r="K34" i="22"/>
  <c r="P29" i="22"/>
  <c r="O29" i="22"/>
  <c r="P25" i="22"/>
  <c r="O25" i="22"/>
  <c r="L29" i="22"/>
  <c r="K29" i="22"/>
  <c r="L25" i="22"/>
  <c r="K25" i="22"/>
  <c r="P21" i="22"/>
  <c r="O21" i="22"/>
  <c r="L21" i="22"/>
  <c r="K21" i="22"/>
  <c r="P17" i="22"/>
  <c r="O17" i="22"/>
  <c r="L17" i="22"/>
  <c r="K17" i="22"/>
  <c r="P15" i="22"/>
  <c r="O15" i="22"/>
  <c r="L15" i="22"/>
  <c r="K15" i="22"/>
  <c r="P13" i="22"/>
  <c r="O13" i="22"/>
  <c r="L13" i="22"/>
  <c r="K13" i="22"/>
  <c r="P8" i="22"/>
  <c r="O8" i="22"/>
  <c r="L8" i="22"/>
  <c r="K8" i="22"/>
  <c r="P27" i="21"/>
  <c r="O27" i="21"/>
  <c r="P24" i="21"/>
  <c r="O24" i="21"/>
  <c r="P21" i="21"/>
  <c r="O21" i="21"/>
  <c r="L27" i="21"/>
  <c r="K27" i="21"/>
  <c r="L24" i="21"/>
  <c r="K24" i="21"/>
  <c r="L21" i="21"/>
  <c r="K21" i="21"/>
  <c r="P18" i="21"/>
  <c r="O18" i="21"/>
  <c r="L18" i="21"/>
  <c r="K18" i="21"/>
  <c r="P12" i="21"/>
  <c r="O12" i="21"/>
  <c r="L12" i="21"/>
  <c r="K12" i="21"/>
  <c r="P6" i="21"/>
  <c r="O6" i="21"/>
  <c r="L6" i="21"/>
  <c r="K6" i="21"/>
  <c r="P52" i="20"/>
  <c r="O52" i="20"/>
  <c r="P49" i="20"/>
  <c r="O49" i="20"/>
  <c r="P46" i="20"/>
  <c r="O46" i="20"/>
  <c r="P43" i="20"/>
  <c r="O43" i="20"/>
  <c r="L52" i="20"/>
  <c r="K52" i="20"/>
  <c r="L49" i="20"/>
  <c r="K49" i="20"/>
  <c r="L46" i="20"/>
  <c r="K46" i="20"/>
  <c r="L43" i="20"/>
  <c r="K43" i="20"/>
  <c r="P40" i="20"/>
  <c r="O40" i="20"/>
  <c r="P38" i="20"/>
  <c r="O38" i="20"/>
  <c r="P37" i="20"/>
  <c r="O37" i="20"/>
  <c r="L40" i="20"/>
  <c r="K40" i="20"/>
  <c r="L38" i="20"/>
  <c r="K38" i="20"/>
  <c r="L37" i="20"/>
  <c r="K37" i="20"/>
  <c r="P26" i="20"/>
  <c r="O26" i="20"/>
  <c r="P21" i="20"/>
  <c r="O21" i="20"/>
  <c r="P15" i="20"/>
  <c r="O15" i="20"/>
  <c r="P11" i="20"/>
  <c r="O11" i="20"/>
  <c r="P6" i="20"/>
  <c r="O6" i="20"/>
  <c r="L26" i="20"/>
  <c r="K26" i="20"/>
  <c r="L21" i="20"/>
  <c r="K21" i="20"/>
  <c r="L15" i="20"/>
  <c r="K15" i="20"/>
  <c r="L11" i="20"/>
  <c r="K11" i="20"/>
  <c r="L6" i="20"/>
  <c r="K6" i="20"/>
  <c r="P198" i="19"/>
  <c r="O198" i="19"/>
  <c r="P197" i="19"/>
  <c r="O197" i="19"/>
  <c r="P192" i="19"/>
  <c r="O192" i="19"/>
  <c r="P187" i="19"/>
  <c r="O187" i="19"/>
  <c r="P186" i="19"/>
  <c r="O186" i="19"/>
  <c r="P182" i="19"/>
  <c r="O182" i="19"/>
  <c r="P180" i="19"/>
  <c r="O180" i="19"/>
  <c r="L198" i="19"/>
  <c r="K198" i="19"/>
  <c r="L197" i="19"/>
  <c r="K197" i="19"/>
  <c r="L192" i="19"/>
  <c r="K192" i="19"/>
  <c r="L187" i="19"/>
  <c r="K187" i="19"/>
  <c r="L186" i="19"/>
  <c r="K186" i="19"/>
  <c r="L182" i="19"/>
  <c r="K182" i="19"/>
  <c r="L180" i="19"/>
  <c r="K180" i="19"/>
  <c r="P166" i="19"/>
  <c r="O166" i="19"/>
  <c r="P153" i="19"/>
  <c r="O153" i="19"/>
  <c r="L166" i="19"/>
  <c r="K166" i="19"/>
  <c r="L153" i="19"/>
  <c r="K153" i="19"/>
  <c r="P110" i="19"/>
  <c r="O110" i="19"/>
  <c r="L110" i="19"/>
  <c r="K110" i="19"/>
  <c r="P70" i="19"/>
  <c r="O70" i="19"/>
  <c r="L70" i="19"/>
  <c r="K70" i="19"/>
  <c r="P34" i="19"/>
  <c r="O34" i="19"/>
  <c r="L34" i="19"/>
  <c r="K34" i="19"/>
  <c r="P5" i="19"/>
  <c r="O5" i="19"/>
  <c r="L5" i="19"/>
  <c r="K5" i="19"/>
  <c r="P31" i="18"/>
  <c r="O31" i="18"/>
  <c r="L31" i="18"/>
  <c r="K31" i="18"/>
  <c r="P33" i="17"/>
  <c r="O33" i="17"/>
  <c r="P31" i="17"/>
  <c r="O31" i="17"/>
  <c r="P29" i="17"/>
  <c r="O29" i="17"/>
  <c r="L33" i="17"/>
  <c r="K33" i="17"/>
  <c r="L31" i="17"/>
  <c r="K31" i="17"/>
  <c r="L29" i="17"/>
  <c r="K29" i="17"/>
  <c r="P24" i="17"/>
  <c r="O24" i="17"/>
  <c r="P22" i="17"/>
  <c r="O22" i="17"/>
  <c r="L24" i="17"/>
  <c r="K24" i="17"/>
  <c r="L22" i="17"/>
  <c r="K22" i="17"/>
  <c r="P10" i="17"/>
  <c r="O10" i="17"/>
  <c r="L10" i="17"/>
  <c r="K10" i="17"/>
  <c r="P96" i="16"/>
  <c r="O96" i="16"/>
  <c r="P90" i="16"/>
  <c r="O90" i="16"/>
  <c r="L96" i="16"/>
  <c r="K96" i="16"/>
  <c r="L90" i="16"/>
  <c r="K90" i="16"/>
  <c r="P84" i="16"/>
  <c r="O84" i="16"/>
  <c r="L84" i="16"/>
  <c r="K84" i="16"/>
  <c r="P82" i="16"/>
  <c r="O82" i="16"/>
  <c r="P81" i="16"/>
  <c r="O81" i="16"/>
  <c r="P80" i="16"/>
  <c r="O80" i="16"/>
  <c r="P79" i="16"/>
  <c r="O79" i="16"/>
  <c r="L82" i="16"/>
  <c r="K82" i="16"/>
  <c r="L81" i="16"/>
  <c r="K81" i="16"/>
  <c r="L80" i="16"/>
  <c r="K80" i="16"/>
  <c r="L79" i="16"/>
  <c r="K79" i="16"/>
  <c r="P77" i="16"/>
  <c r="O77" i="16"/>
  <c r="P76" i="16"/>
  <c r="O76" i="16"/>
  <c r="P75" i="16"/>
  <c r="O75" i="16"/>
  <c r="P74" i="16"/>
  <c r="O74" i="16"/>
  <c r="L77" i="16"/>
  <c r="K77" i="16"/>
  <c r="L76" i="16"/>
  <c r="K76" i="16"/>
  <c r="L75" i="16"/>
  <c r="K75" i="16"/>
  <c r="L74" i="16"/>
  <c r="K74" i="16"/>
  <c r="P72" i="16"/>
  <c r="O72" i="16"/>
  <c r="P71" i="16"/>
  <c r="O71" i="16"/>
  <c r="P70" i="16"/>
  <c r="O70" i="16"/>
  <c r="P69" i="16"/>
  <c r="O69" i="16"/>
  <c r="P68" i="16"/>
  <c r="O68" i="16"/>
  <c r="P67" i="16"/>
  <c r="O67" i="16"/>
  <c r="P66" i="16"/>
  <c r="O66" i="16"/>
  <c r="P65" i="16"/>
  <c r="O65" i="16"/>
  <c r="P64" i="16"/>
  <c r="O64" i="16"/>
  <c r="P63" i="16"/>
  <c r="O63" i="16"/>
  <c r="P62" i="16"/>
  <c r="O62" i="16"/>
  <c r="P61" i="16"/>
  <c r="O61" i="16"/>
  <c r="L72" i="16"/>
  <c r="K72" i="16"/>
  <c r="L71" i="16"/>
  <c r="K71" i="16"/>
  <c r="L70" i="16"/>
  <c r="K70" i="16"/>
  <c r="L69" i="16"/>
  <c r="K69" i="16"/>
  <c r="L68" i="16"/>
  <c r="K68" i="16"/>
  <c r="L67" i="16"/>
  <c r="K67" i="16"/>
  <c r="L66" i="16"/>
  <c r="K66" i="16"/>
  <c r="L65" i="16"/>
  <c r="K65" i="16"/>
  <c r="L64" i="16"/>
  <c r="K64" i="16"/>
  <c r="L63" i="16"/>
  <c r="K63" i="16"/>
  <c r="L62" i="16"/>
  <c r="K62" i="16"/>
  <c r="L61" i="16"/>
  <c r="K61" i="16"/>
  <c r="P58" i="16"/>
  <c r="O58" i="16"/>
  <c r="P56" i="16"/>
  <c r="O56" i="16"/>
  <c r="L58" i="16"/>
  <c r="K58" i="16"/>
  <c r="L56" i="16"/>
  <c r="K56" i="16"/>
  <c r="P37" i="16"/>
  <c r="O37" i="16"/>
  <c r="P33" i="16"/>
  <c r="O33" i="16"/>
  <c r="L37" i="16"/>
  <c r="K37" i="16"/>
  <c r="L33" i="16"/>
  <c r="K33" i="16"/>
  <c r="P26" i="16"/>
  <c r="O26" i="16"/>
  <c r="P19" i="16"/>
  <c r="O19" i="16"/>
  <c r="P15" i="16"/>
  <c r="O15" i="16"/>
  <c r="L26" i="16"/>
  <c r="K26" i="16"/>
  <c r="L19" i="16"/>
  <c r="K19" i="16"/>
  <c r="L15" i="16"/>
  <c r="K15" i="16"/>
  <c r="P7" i="16"/>
  <c r="O7" i="16"/>
  <c r="L7" i="16"/>
  <c r="K7" i="16"/>
  <c r="H38" i="15"/>
  <c r="H34" i="15"/>
  <c r="H32" i="15"/>
  <c r="H30" i="15"/>
  <c r="H28" i="15"/>
  <c r="H26" i="15"/>
  <c r="H25" i="15"/>
  <c r="H23" i="15"/>
  <c r="H22" i="15"/>
  <c r="H20" i="15"/>
  <c r="H19" i="15"/>
  <c r="H17" i="15"/>
  <c r="H16" i="15"/>
  <c r="H14" i="15"/>
  <c r="H13" i="15"/>
  <c r="H11" i="15"/>
  <c r="H10" i="15"/>
  <c r="H8" i="15"/>
  <c r="H6" i="15"/>
  <c r="H5" i="15"/>
  <c r="F38" i="15"/>
  <c r="F34" i="15"/>
  <c r="F32" i="15"/>
  <c r="F30" i="15"/>
  <c r="F28" i="15"/>
  <c r="F26" i="15"/>
  <c r="F25" i="15"/>
  <c r="F23" i="15"/>
  <c r="F22" i="15"/>
  <c r="F20" i="15"/>
  <c r="F19" i="15"/>
  <c r="F17" i="15"/>
  <c r="F16" i="15"/>
  <c r="F14" i="15"/>
  <c r="F13" i="15"/>
  <c r="F11" i="15"/>
  <c r="F10" i="15"/>
  <c r="F8" i="15"/>
  <c r="F6" i="15"/>
  <c r="F5" i="15"/>
  <c r="D30" i="15"/>
  <c r="D6" i="15"/>
  <c r="D8" i="15"/>
  <c r="D10" i="15"/>
  <c r="D11" i="15"/>
  <c r="D13" i="15"/>
  <c r="D14" i="15"/>
  <c r="D16" i="15"/>
  <c r="D17" i="15"/>
  <c r="D19" i="15"/>
  <c r="D20" i="15"/>
  <c r="D22" i="15"/>
  <c r="D23" i="15"/>
  <c r="D25" i="15"/>
  <c r="D26" i="15"/>
  <c r="D28" i="15"/>
  <c r="D32" i="15"/>
  <c r="D34" i="15"/>
  <c r="D38" i="15"/>
  <c r="D5" i="15"/>
  <c r="M2" i="15"/>
  <c r="I2" i="15"/>
  <c r="C2" i="15"/>
  <c r="P91" i="14"/>
  <c r="O91" i="14"/>
  <c r="P88" i="14"/>
  <c r="O88" i="14"/>
  <c r="P85" i="14"/>
  <c r="O85" i="14"/>
  <c r="P83" i="14"/>
  <c r="O83" i="14"/>
  <c r="P80" i="14"/>
  <c r="O80" i="14"/>
  <c r="P78" i="14"/>
  <c r="O78" i="14"/>
  <c r="L91" i="14"/>
  <c r="K91" i="14"/>
  <c r="L88" i="14"/>
  <c r="K88" i="14"/>
  <c r="L85" i="14"/>
  <c r="K85" i="14"/>
  <c r="L83" i="14"/>
  <c r="K83" i="14"/>
  <c r="L80" i="14"/>
  <c r="K80" i="14"/>
  <c r="L78" i="14"/>
  <c r="K78" i="14"/>
  <c r="P72" i="14"/>
  <c r="O72" i="14"/>
  <c r="P66" i="14"/>
  <c r="O66" i="14"/>
  <c r="P62" i="14"/>
  <c r="O62" i="14"/>
  <c r="P54" i="14"/>
  <c r="O54" i="14"/>
  <c r="L72" i="14"/>
  <c r="K72" i="14"/>
  <c r="L66" i="14"/>
  <c r="K66" i="14"/>
  <c r="L62" i="14"/>
  <c r="K62" i="14"/>
  <c r="L54" i="14"/>
  <c r="K54" i="14"/>
  <c r="P44" i="14"/>
  <c r="O44" i="14"/>
  <c r="P32" i="14"/>
  <c r="O32" i="14"/>
  <c r="L44" i="14"/>
  <c r="K44" i="14"/>
  <c r="L32" i="14"/>
  <c r="K32" i="14"/>
  <c r="P18" i="14"/>
  <c r="O18" i="14"/>
  <c r="P7" i="14"/>
  <c r="O7" i="14"/>
  <c r="L18" i="14"/>
  <c r="K18" i="14"/>
  <c r="L7" i="14"/>
  <c r="K7" i="14"/>
  <c r="P199" i="13"/>
  <c r="O199" i="13"/>
  <c r="P198" i="13"/>
  <c r="O198" i="13"/>
  <c r="P193" i="13"/>
  <c r="O193" i="13"/>
  <c r="P189" i="13"/>
  <c r="O189" i="13"/>
  <c r="P187" i="13"/>
  <c r="O187" i="13"/>
  <c r="L199" i="13"/>
  <c r="K199" i="13"/>
  <c r="L198" i="13"/>
  <c r="K198" i="13"/>
  <c r="L193" i="13"/>
  <c r="K193" i="13"/>
  <c r="L189" i="13"/>
  <c r="K189" i="13"/>
  <c r="L187" i="13"/>
  <c r="K187" i="13"/>
  <c r="P165" i="13"/>
  <c r="O165" i="13"/>
  <c r="L165" i="13"/>
  <c r="K165" i="13"/>
  <c r="P131" i="13"/>
  <c r="O131" i="13"/>
  <c r="L131" i="13"/>
  <c r="K131" i="13"/>
  <c r="P119" i="13"/>
  <c r="O119" i="13"/>
  <c r="L119" i="13"/>
  <c r="K119" i="13"/>
  <c r="P106" i="13"/>
  <c r="O106" i="13"/>
  <c r="L106" i="13"/>
  <c r="K106" i="13"/>
  <c r="P99" i="13"/>
  <c r="O99" i="13"/>
  <c r="L99" i="13"/>
  <c r="K99" i="13"/>
  <c r="P88" i="13"/>
  <c r="O88" i="13"/>
  <c r="L88" i="13"/>
  <c r="K88" i="13"/>
  <c r="P83" i="13"/>
  <c r="O83" i="13"/>
  <c r="L83" i="13"/>
  <c r="K83" i="13"/>
  <c r="P72" i="13"/>
  <c r="O72" i="13"/>
  <c r="L72" i="13"/>
  <c r="K72" i="13"/>
  <c r="P62" i="13"/>
  <c r="O62" i="13"/>
  <c r="L62" i="13"/>
  <c r="K62" i="13"/>
  <c r="P54" i="13"/>
  <c r="O54" i="13"/>
  <c r="L54" i="13"/>
  <c r="K54" i="13"/>
  <c r="P34" i="13"/>
  <c r="O34" i="13"/>
  <c r="P26" i="13"/>
  <c r="O26" i="13"/>
  <c r="L34" i="13"/>
  <c r="K34" i="13"/>
  <c r="L26" i="13"/>
  <c r="K26" i="13"/>
  <c r="P13" i="13"/>
  <c r="O13" i="13"/>
  <c r="P6" i="13"/>
  <c r="O6" i="13"/>
  <c r="L13" i="13"/>
  <c r="K13" i="13"/>
  <c r="L6" i="13"/>
  <c r="K6" i="13"/>
  <c r="P67" i="12"/>
  <c r="O67" i="12"/>
  <c r="P64" i="12"/>
  <c r="O64" i="12"/>
  <c r="L67" i="12"/>
  <c r="K67" i="12"/>
  <c r="L64" i="12"/>
  <c r="K64" i="12"/>
  <c r="P60" i="12"/>
  <c r="O60" i="12"/>
  <c r="L60" i="12"/>
  <c r="K60" i="12"/>
  <c r="P57" i="12"/>
  <c r="O57" i="12"/>
  <c r="L57" i="12"/>
  <c r="K57" i="12"/>
  <c r="P45" i="12"/>
  <c r="O45" i="12"/>
  <c r="L45" i="12"/>
  <c r="K45" i="12"/>
  <c r="P33" i="12"/>
  <c r="O33" i="12"/>
  <c r="L33" i="12"/>
  <c r="K33" i="12"/>
  <c r="P25" i="12"/>
  <c r="O25" i="12"/>
  <c r="L25" i="12"/>
  <c r="K25" i="12"/>
  <c r="P14" i="12"/>
  <c r="O14" i="12"/>
  <c r="L14" i="12"/>
  <c r="K14" i="12"/>
  <c r="P5" i="12"/>
  <c r="O5" i="12"/>
  <c r="L5" i="12"/>
  <c r="K5" i="12"/>
  <c r="P114" i="11"/>
  <c r="O114" i="11"/>
  <c r="L114" i="11"/>
  <c r="K114" i="11"/>
  <c r="P110" i="11"/>
  <c r="O110" i="11"/>
  <c r="P105" i="11"/>
  <c r="O105" i="11"/>
  <c r="P102" i="11"/>
  <c r="O102" i="11"/>
  <c r="P97" i="11"/>
  <c r="O97" i="11"/>
  <c r="L110" i="11"/>
  <c r="K110" i="11"/>
  <c r="L105" i="11"/>
  <c r="K105" i="11"/>
  <c r="L102" i="11"/>
  <c r="K102" i="11"/>
  <c r="L97" i="11"/>
  <c r="K97" i="11"/>
  <c r="P65" i="11"/>
  <c r="O65" i="11"/>
  <c r="L65" i="11"/>
  <c r="K65" i="11"/>
  <c r="P27" i="11"/>
  <c r="O27" i="11"/>
  <c r="L27" i="11"/>
  <c r="K27" i="11"/>
  <c r="P8" i="11"/>
  <c r="O8" i="11"/>
  <c r="P6" i="11"/>
  <c r="O6" i="11"/>
  <c r="L8" i="11"/>
  <c r="K8" i="11"/>
  <c r="L6" i="11"/>
  <c r="K6" i="11"/>
  <c r="P89" i="9"/>
  <c r="O89" i="9"/>
  <c r="L89" i="9"/>
  <c r="K89" i="9"/>
  <c r="P87" i="9"/>
  <c r="O87" i="9"/>
  <c r="L87" i="9"/>
  <c r="K87" i="9"/>
  <c r="P84" i="9"/>
  <c r="O84" i="9"/>
  <c r="L84" i="9"/>
  <c r="K84" i="9"/>
  <c r="P81" i="9"/>
  <c r="O81" i="9"/>
  <c r="P79" i="9"/>
  <c r="O79" i="9"/>
  <c r="L81" i="9"/>
  <c r="K81" i="9"/>
  <c r="L79" i="9"/>
  <c r="K79" i="9"/>
  <c r="P76" i="9"/>
  <c r="O76" i="9"/>
  <c r="L76" i="9"/>
  <c r="K76" i="9"/>
  <c r="P72" i="9"/>
  <c r="O72" i="9"/>
  <c r="L72" i="9"/>
  <c r="K72" i="9"/>
  <c r="P46" i="9"/>
  <c r="O46" i="9"/>
  <c r="L46" i="9"/>
  <c r="K46" i="9"/>
  <c r="P25" i="9"/>
  <c r="O25" i="9"/>
  <c r="L25" i="9"/>
  <c r="K25" i="9"/>
  <c r="P15" i="9"/>
  <c r="O15" i="9"/>
  <c r="L15" i="9"/>
  <c r="K15" i="9"/>
  <c r="P5" i="9"/>
  <c r="O5" i="9"/>
  <c r="L5" i="9"/>
  <c r="K5" i="9"/>
  <c r="H348" i="8"/>
  <c r="F348" i="8"/>
  <c r="D348" i="8"/>
  <c r="H344" i="8"/>
  <c r="F344" i="8"/>
  <c r="D344" i="8"/>
  <c r="H340" i="8"/>
  <c r="F340" i="8"/>
  <c r="D340" i="8"/>
  <c r="H338" i="8"/>
  <c r="H337" i="8"/>
  <c r="F338" i="8"/>
  <c r="F337" i="8"/>
  <c r="D338" i="8"/>
  <c r="D337" i="8"/>
  <c r="H330" i="8"/>
  <c r="F330" i="8"/>
  <c r="D330" i="8"/>
  <c r="H327" i="8"/>
  <c r="F327" i="8"/>
  <c r="D327" i="8"/>
  <c r="H325" i="8"/>
  <c r="F325" i="8"/>
  <c r="D325" i="8"/>
  <c r="H323" i="8"/>
  <c r="F323" i="8"/>
  <c r="D323" i="8"/>
  <c r="H321" i="8"/>
  <c r="F321" i="8"/>
  <c r="D321" i="8"/>
  <c r="D318" i="8"/>
  <c r="F318" i="8"/>
  <c r="H318" i="8"/>
  <c r="H314" i="8"/>
  <c r="F314" i="8"/>
  <c r="D314" i="8"/>
  <c r="H309" i="8"/>
  <c r="F309" i="8"/>
  <c r="D309" i="8"/>
  <c r="H305" i="8"/>
  <c r="F305" i="8"/>
  <c r="D305" i="8"/>
  <c r="H303" i="8"/>
  <c r="F303" i="8"/>
  <c r="D303" i="8"/>
  <c r="H299" i="8"/>
  <c r="F299" i="8"/>
  <c r="D299" i="8"/>
  <c r="H292" i="8"/>
  <c r="F292" i="8"/>
  <c r="D292" i="8"/>
  <c r="H287" i="8"/>
  <c r="F287" i="8"/>
  <c r="D287" i="8"/>
  <c r="H279" i="8"/>
  <c r="F279" i="8"/>
  <c r="D279" i="8"/>
  <c r="H266" i="8"/>
  <c r="F266" i="8"/>
  <c r="D266" i="8"/>
  <c r="H256" i="8"/>
  <c r="H251" i="8"/>
  <c r="H248" i="8"/>
  <c r="H246" i="8"/>
  <c r="F256" i="8"/>
  <c r="F251" i="8"/>
  <c r="F248" i="8"/>
  <c r="F246" i="8"/>
  <c r="D256" i="8"/>
  <c r="D251" i="8"/>
  <c r="D248" i="8"/>
  <c r="D246" i="8"/>
  <c r="H238" i="8"/>
  <c r="F238" i="8"/>
  <c r="D238" i="8"/>
  <c r="H234" i="8"/>
  <c r="F234" i="8"/>
  <c r="D234" i="8"/>
  <c r="H223" i="8"/>
  <c r="F223" i="8"/>
  <c r="D223" i="8"/>
  <c r="H217" i="8"/>
  <c r="F217" i="8"/>
  <c r="D217" i="8"/>
  <c r="F180" i="8"/>
  <c r="D180" i="8"/>
  <c r="H180" i="8"/>
  <c r="P348" i="8"/>
  <c r="O348" i="8"/>
  <c r="P344" i="8"/>
  <c r="O344" i="8"/>
  <c r="P340" i="8"/>
  <c r="O340" i="8"/>
  <c r="P338" i="8"/>
  <c r="O338" i="8"/>
  <c r="P337" i="8"/>
  <c r="O337" i="8"/>
  <c r="L348" i="8"/>
  <c r="K348" i="8"/>
  <c r="L344" i="8"/>
  <c r="K344" i="8"/>
  <c r="L340" i="8"/>
  <c r="K340" i="8"/>
  <c r="L338" i="8"/>
  <c r="K338" i="8"/>
  <c r="L337" i="8"/>
  <c r="K337" i="8"/>
  <c r="P330" i="8"/>
  <c r="O330" i="8"/>
  <c r="P327" i="8"/>
  <c r="O327" i="8"/>
  <c r="P325" i="8"/>
  <c r="O325" i="8"/>
  <c r="P323" i="8"/>
  <c r="O323" i="8"/>
  <c r="P321" i="8"/>
  <c r="O321" i="8"/>
  <c r="P318" i="8"/>
  <c r="O318" i="8"/>
  <c r="L330" i="8"/>
  <c r="K330" i="8"/>
  <c r="L327" i="8"/>
  <c r="K327" i="8"/>
  <c r="L325" i="8"/>
  <c r="K325" i="8"/>
  <c r="L323" i="8"/>
  <c r="K323" i="8"/>
  <c r="L321" i="8"/>
  <c r="K321" i="8"/>
  <c r="L318" i="8"/>
  <c r="K318" i="8"/>
  <c r="P314" i="8"/>
  <c r="O314" i="8"/>
  <c r="L314" i="8"/>
  <c r="K314" i="8"/>
  <c r="P309" i="8"/>
  <c r="O309" i="8"/>
  <c r="L309" i="8"/>
  <c r="K309" i="8"/>
  <c r="P305" i="8"/>
  <c r="O305" i="8"/>
  <c r="P303" i="8"/>
  <c r="O303" i="8"/>
  <c r="L305" i="8"/>
  <c r="K305" i="8"/>
  <c r="L303" i="8"/>
  <c r="K303" i="8"/>
  <c r="P299" i="8"/>
  <c r="O299" i="8"/>
  <c r="P292" i="8"/>
  <c r="O292" i="8"/>
  <c r="P287" i="8"/>
  <c r="O287" i="8"/>
  <c r="P279" i="8"/>
  <c r="O279" i="8"/>
  <c r="L299" i="8"/>
  <c r="K299" i="8"/>
  <c r="L292" i="8"/>
  <c r="K292" i="8"/>
  <c r="L287" i="8"/>
  <c r="K287" i="8"/>
  <c r="L279" i="8"/>
  <c r="K279" i="8"/>
  <c r="P266" i="8"/>
  <c r="O266" i="8"/>
  <c r="P256" i="8"/>
  <c r="O256" i="8"/>
  <c r="P251" i="8"/>
  <c r="O251" i="8"/>
  <c r="P248" i="8"/>
  <c r="O248" i="8"/>
  <c r="P246" i="8"/>
  <c r="O246" i="8"/>
  <c r="L266" i="8"/>
  <c r="K266" i="8"/>
  <c r="L256" i="8"/>
  <c r="K256" i="8"/>
  <c r="L251" i="8"/>
  <c r="K251" i="8"/>
  <c r="L248" i="8"/>
  <c r="K248" i="8"/>
  <c r="L246" i="8"/>
  <c r="K246" i="8"/>
  <c r="P238" i="8"/>
  <c r="O238" i="8"/>
  <c r="P234" i="8"/>
  <c r="O234" i="8"/>
  <c r="P223" i="8"/>
  <c r="O223" i="8"/>
  <c r="P217" i="8"/>
  <c r="O217" i="8"/>
  <c r="L238" i="8"/>
  <c r="K238" i="8"/>
  <c r="L234" i="8"/>
  <c r="K234" i="8"/>
  <c r="L223" i="8"/>
  <c r="K223" i="8"/>
  <c r="L217" i="8"/>
  <c r="K217" i="8"/>
  <c r="P180" i="8"/>
  <c r="O180" i="8"/>
  <c r="L180" i="8"/>
  <c r="K180" i="8"/>
  <c r="P168" i="8"/>
  <c r="O168" i="8"/>
  <c r="P159" i="8"/>
  <c r="O159" i="8"/>
  <c r="P155" i="8"/>
  <c r="O155" i="8"/>
  <c r="P153" i="8"/>
  <c r="O153" i="8"/>
  <c r="P150" i="8"/>
  <c r="O150" i="8"/>
  <c r="L168" i="8"/>
  <c r="K168" i="8"/>
  <c r="L159" i="8"/>
  <c r="K159" i="8"/>
  <c r="L155" i="8"/>
  <c r="K155" i="8"/>
  <c r="L153" i="8"/>
  <c r="K153" i="8"/>
  <c r="L150" i="8"/>
  <c r="K150" i="8"/>
  <c r="P123" i="8"/>
  <c r="O123" i="8"/>
  <c r="L123" i="8"/>
  <c r="K123" i="8"/>
  <c r="P107" i="8"/>
  <c r="O107" i="8"/>
  <c r="L107" i="8"/>
  <c r="K107" i="8"/>
  <c r="P97" i="8"/>
  <c r="O97" i="8"/>
  <c r="L97" i="8"/>
  <c r="K97" i="8"/>
  <c r="P91" i="8"/>
  <c r="O91" i="8"/>
  <c r="L91" i="8"/>
  <c r="K91" i="8"/>
  <c r="P74" i="8"/>
  <c r="O74" i="8"/>
  <c r="L74" i="8"/>
  <c r="K74" i="8"/>
  <c r="P44" i="8"/>
  <c r="O44" i="8"/>
  <c r="P38" i="8"/>
  <c r="O38" i="8"/>
  <c r="L44" i="8"/>
  <c r="K44" i="8"/>
  <c r="L38" i="8"/>
  <c r="K38" i="8"/>
  <c r="P21" i="8"/>
  <c r="O21" i="8"/>
  <c r="P17" i="8"/>
  <c r="O17" i="8"/>
  <c r="L21" i="8"/>
  <c r="K21" i="8"/>
  <c r="L17" i="8"/>
  <c r="K17" i="8"/>
  <c r="P8" i="8"/>
  <c r="O8" i="8"/>
  <c r="L8" i="8"/>
  <c r="K8" i="8"/>
  <c r="H68" i="25"/>
  <c r="H66" i="25"/>
  <c r="H64" i="25"/>
  <c r="H61" i="25"/>
  <c r="H59" i="25"/>
  <c r="H57" i="25"/>
  <c r="H54" i="25"/>
  <c r="H52" i="25"/>
  <c r="F68" i="25"/>
  <c r="F66" i="25"/>
  <c r="F64" i="25"/>
  <c r="F61" i="25"/>
  <c r="F59" i="25"/>
  <c r="F57" i="25"/>
  <c r="F54" i="25"/>
  <c r="F52" i="25"/>
  <c r="D68" i="25"/>
  <c r="D66" i="25"/>
  <c r="D64" i="25"/>
  <c r="D61" i="25"/>
  <c r="D59" i="25"/>
  <c r="D57" i="25"/>
  <c r="D54" i="25"/>
  <c r="D52" i="25"/>
  <c r="H50" i="25"/>
  <c r="F50" i="25"/>
  <c r="D50" i="25"/>
  <c r="H47" i="25"/>
  <c r="F47" i="25"/>
  <c r="D47" i="25"/>
  <c r="H45" i="25"/>
  <c r="F45" i="25"/>
  <c r="D45" i="25"/>
  <c r="H43" i="25"/>
  <c r="F43" i="25"/>
  <c r="D43" i="25"/>
  <c r="H40" i="25"/>
  <c r="F40" i="25"/>
  <c r="D40" i="25"/>
  <c r="H36" i="25"/>
  <c r="F36" i="25"/>
  <c r="D36" i="25"/>
  <c r="H31" i="25"/>
  <c r="H29" i="25"/>
  <c r="H26" i="25"/>
  <c r="H24" i="25"/>
  <c r="H22" i="25"/>
  <c r="F31" i="25"/>
  <c r="F29" i="25"/>
  <c r="F26" i="25"/>
  <c r="F24" i="25"/>
  <c r="F22" i="25"/>
  <c r="D31" i="25"/>
  <c r="D29" i="25"/>
  <c r="D26" i="25"/>
  <c r="D24" i="25"/>
  <c r="D22" i="25"/>
  <c r="H18" i="25"/>
  <c r="F18" i="25"/>
  <c r="D18" i="25"/>
  <c r="H16" i="25"/>
  <c r="F16" i="25"/>
  <c r="D16" i="25"/>
  <c r="H12" i="25"/>
  <c r="F12" i="25"/>
  <c r="D12" i="25"/>
  <c r="H88" i="24"/>
  <c r="H87" i="24"/>
  <c r="F88" i="24"/>
  <c r="F87" i="24"/>
  <c r="D88" i="24"/>
  <c r="D87" i="24"/>
  <c r="H82" i="24"/>
  <c r="F82" i="24"/>
  <c r="D82" i="24"/>
  <c r="H78" i="24"/>
  <c r="F78" i="24"/>
  <c r="D78" i="24"/>
  <c r="H76" i="24"/>
  <c r="F76" i="24"/>
  <c r="D76" i="24"/>
  <c r="H55" i="24"/>
  <c r="F55" i="24"/>
  <c r="D55" i="24"/>
  <c r="H21" i="24"/>
  <c r="F21" i="24"/>
  <c r="D21" i="24"/>
  <c r="H9" i="24"/>
  <c r="F9" i="24"/>
  <c r="D9" i="24"/>
  <c r="H42" i="22"/>
  <c r="F42" i="22"/>
  <c r="D42" i="22"/>
  <c r="H40" i="22"/>
  <c r="F40" i="22"/>
  <c r="D40" i="22"/>
  <c r="H38" i="22"/>
  <c r="F38" i="22"/>
  <c r="D38" i="22"/>
  <c r="H36" i="22"/>
  <c r="F36" i="22"/>
  <c r="D36" i="22"/>
  <c r="H34" i="22"/>
  <c r="F34" i="22"/>
  <c r="D34" i="22"/>
  <c r="H29" i="22"/>
  <c r="F29" i="22"/>
  <c r="D29" i="22"/>
  <c r="H25" i="22"/>
  <c r="F25" i="22"/>
  <c r="D25" i="22"/>
  <c r="H21" i="22"/>
  <c r="F21" i="22"/>
  <c r="D21" i="22"/>
  <c r="H17" i="22"/>
  <c r="F17" i="22"/>
  <c r="D17" i="22"/>
  <c r="H15" i="22"/>
  <c r="F15" i="22"/>
  <c r="H13" i="22"/>
  <c r="F13" i="22"/>
  <c r="H8" i="22"/>
  <c r="F8" i="22"/>
  <c r="D15" i="22"/>
  <c r="D13" i="22"/>
  <c r="D8" i="22"/>
  <c r="H27" i="21" l="1"/>
  <c r="F27" i="21"/>
  <c r="D27" i="21"/>
  <c r="H24" i="21"/>
  <c r="F24" i="21"/>
  <c r="D24" i="21"/>
  <c r="H21" i="21"/>
  <c r="F21" i="21"/>
  <c r="D21" i="21"/>
  <c r="H18" i="21"/>
  <c r="F18" i="21"/>
  <c r="D18" i="21"/>
  <c r="H12" i="21"/>
  <c r="F12" i="21"/>
  <c r="D12" i="21"/>
  <c r="H6" i="21"/>
  <c r="F6" i="21"/>
  <c r="D6" i="21"/>
  <c r="H52" i="20"/>
  <c r="H49" i="20"/>
  <c r="H46" i="20"/>
  <c r="F52" i="20"/>
  <c r="F49" i="20"/>
  <c r="F46" i="20"/>
  <c r="D52" i="20"/>
  <c r="D49" i="20"/>
  <c r="D46" i="20"/>
  <c r="H43" i="20"/>
  <c r="F43" i="20"/>
  <c r="D43" i="20"/>
  <c r="H40" i="20"/>
  <c r="F40" i="20"/>
  <c r="D40" i="20"/>
  <c r="H38" i="20"/>
  <c r="F38" i="20"/>
  <c r="D38" i="20"/>
  <c r="H37" i="20"/>
  <c r="F37" i="20"/>
  <c r="D37" i="20"/>
  <c r="H26" i="20"/>
  <c r="F26" i="20"/>
  <c r="D26" i="20"/>
  <c r="H21" i="20"/>
  <c r="F21" i="20"/>
  <c r="D21" i="20"/>
  <c r="H15" i="20"/>
  <c r="F15" i="20"/>
  <c r="D15" i="20"/>
  <c r="H11" i="20"/>
  <c r="F11" i="20"/>
  <c r="D11" i="20"/>
  <c r="H6" i="20"/>
  <c r="F6" i="20"/>
  <c r="D6" i="20"/>
  <c r="H198" i="19"/>
  <c r="H197" i="19"/>
  <c r="F198" i="19"/>
  <c r="F197" i="19"/>
  <c r="D198" i="19"/>
  <c r="D197" i="19"/>
  <c r="H192" i="19"/>
  <c r="F192" i="19"/>
  <c r="D192" i="19"/>
  <c r="H187" i="19"/>
  <c r="H186" i="19"/>
  <c r="F187" i="19"/>
  <c r="F186" i="19"/>
  <c r="D187" i="19"/>
  <c r="D186" i="19"/>
  <c r="H182" i="19"/>
  <c r="F182" i="19"/>
  <c r="D182" i="19"/>
  <c r="H180" i="19"/>
  <c r="F180" i="19"/>
  <c r="D180" i="19"/>
  <c r="H166" i="19"/>
  <c r="F166" i="19"/>
  <c r="D166" i="19"/>
  <c r="H153" i="19"/>
  <c r="F153" i="19"/>
  <c r="D153" i="19"/>
  <c r="H110" i="19"/>
  <c r="F110" i="19"/>
  <c r="D110" i="19"/>
  <c r="H70" i="19"/>
  <c r="F70" i="19"/>
  <c r="D70" i="19"/>
  <c r="H34" i="19"/>
  <c r="F34" i="19"/>
  <c r="D34" i="19"/>
  <c r="H5" i="19"/>
  <c r="F5" i="19"/>
  <c r="D5" i="19"/>
  <c r="H31" i="18"/>
  <c r="F31" i="18"/>
  <c r="D31" i="18"/>
  <c r="H33" i="17"/>
  <c r="F33" i="17"/>
  <c r="D33" i="17"/>
  <c r="H31" i="17"/>
  <c r="F31" i="17"/>
  <c r="D31" i="17"/>
  <c r="H29" i="17"/>
  <c r="F29" i="17"/>
  <c r="D29" i="17"/>
  <c r="H24" i="17"/>
  <c r="H22" i="17"/>
  <c r="F24" i="17"/>
  <c r="F22" i="17"/>
  <c r="D24" i="17"/>
  <c r="D22" i="17"/>
  <c r="H10" i="17"/>
  <c r="F10" i="17"/>
  <c r="D10" i="17"/>
  <c r="F96" i="16"/>
  <c r="D96" i="16"/>
  <c r="D90" i="16"/>
  <c r="F90" i="16"/>
  <c r="D84" i="16"/>
  <c r="F84" i="16"/>
  <c r="F82" i="16"/>
  <c r="F81" i="16"/>
  <c r="F80" i="16"/>
  <c r="F79" i="16"/>
  <c r="D82" i="16"/>
  <c r="D81" i="16"/>
  <c r="D80" i="16"/>
  <c r="D79" i="16"/>
  <c r="F77" i="16"/>
  <c r="F76" i="16"/>
  <c r="F75" i="16"/>
  <c r="F74" i="16"/>
  <c r="D77" i="16"/>
  <c r="D76" i="16"/>
  <c r="D75" i="16"/>
  <c r="D74" i="16"/>
  <c r="F62" i="16"/>
  <c r="F63" i="16"/>
  <c r="F64" i="16"/>
  <c r="F65" i="16"/>
  <c r="F66" i="16"/>
  <c r="F67" i="16"/>
  <c r="F68" i="16"/>
  <c r="F69" i="16"/>
  <c r="F70" i="16"/>
  <c r="F71" i="16"/>
  <c r="F72" i="16"/>
  <c r="D62" i="16"/>
  <c r="D63" i="16"/>
  <c r="D64" i="16"/>
  <c r="D65" i="16"/>
  <c r="D66" i="16"/>
  <c r="D67" i="16"/>
  <c r="D68" i="16"/>
  <c r="D69" i="16"/>
  <c r="D70" i="16"/>
  <c r="D71" i="16"/>
  <c r="D72" i="16"/>
  <c r="F61" i="16"/>
  <c r="D61" i="16"/>
  <c r="H58" i="16"/>
  <c r="F58" i="16"/>
  <c r="D58" i="16"/>
  <c r="H56" i="16"/>
  <c r="F56" i="16"/>
  <c r="D56" i="16"/>
  <c r="H37" i="16"/>
  <c r="F37" i="16"/>
  <c r="D37" i="16"/>
  <c r="H33" i="16"/>
  <c r="F33" i="16"/>
  <c r="D33" i="16"/>
  <c r="H26" i="16"/>
  <c r="F26" i="16"/>
  <c r="D26" i="16"/>
  <c r="H19" i="16"/>
  <c r="F19" i="16"/>
  <c r="D19" i="16"/>
  <c r="H15" i="16"/>
  <c r="F15" i="16"/>
  <c r="D15" i="16"/>
  <c r="H7" i="16"/>
  <c r="F7" i="16"/>
  <c r="D7" i="16"/>
  <c r="H91" i="14"/>
  <c r="F91" i="14"/>
  <c r="D91" i="14"/>
  <c r="H88" i="14"/>
  <c r="F88" i="14"/>
  <c r="D88" i="14"/>
  <c r="H85" i="14"/>
  <c r="F85" i="14"/>
  <c r="D85" i="14"/>
  <c r="H83" i="14"/>
  <c r="F83" i="14"/>
  <c r="D83" i="14"/>
  <c r="H80" i="14"/>
  <c r="F80" i="14"/>
  <c r="D80" i="14"/>
  <c r="H78" i="14"/>
  <c r="F78" i="14"/>
  <c r="D78" i="14"/>
  <c r="H72" i="14"/>
  <c r="F72" i="14"/>
  <c r="D72" i="14"/>
  <c r="H66" i="14"/>
  <c r="F66" i="14"/>
  <c r="D66" i="14"/>
  <c r="H62" i="14"/>
  <c r="F62" i="14"/>
  <c r="D62" i="14"/>
  <c r="H54" i="14"/>
  <c r="F54" i="14"/>
  <c r="H44" i="14"/>
  <c r="F44" i="14"/>
  <c r="H32" i="14"/>
  <c r="F32" i="14"/>
  <c r="D54" i="14"/>
  <c r="D44" i="14"/>
  <c r="D32" i="14"/>
  <c r="H18" i="14"/>
  <c r="H7" i="14"/>
  <c r="F18" i="14"/>
  <c r="F7" i="14"/>
  <c r="D18" i="14"/>
  <c r="D7" i="14"/>
  <c r="H199" i="13"/>
  <c r="H198" i="13"/>
  <c r="F199" i="13"/>
  <c r="F198" i="13"/>
  <c r="D199" i="13"/>
  <c r="D198" i="13"/>
  <c r="H193" i="13"/>
  <c r="F193" i="13"/>
  <c r="D193" i="13"/>
  <c r="H189" i="13"/>
  <c r="F189" i="13"/>
  <c r="D189" i="13"/>
  <c r="H187" i="13"/>
  <c r="F187" i="13"/>
  <c r="D187" i="13"/>
  <c r="H165" i="13"/>
  <c r="F165" i="13"/>
  <c r="D165" i="13"/>
  <c r="H131" i="13"/>
  <c r="F131" i="13"/>
  <c r="D131" i="13"/>
  <c r="H119" i="13"/>
  <c r="F119" i="13"/>
  <c r="D119" i="13"/>
  <c r="H106" i="13"/>
  <c r="F106" i="13"/>
  <c r="D106" i="13"/>
  <c r="H99" i="13"/>
  <c r="F99" i="13"/>
  <c r="D99" i="13"/>
  <c r="H88" i="13"/>
  <c r="F88" i="13"/>
  <c r="D88" i="13"/>
  <c r="H83" i="13"/>
  <c r="F83" i="13"/>
  <c r="D83" i="13"/>
  <c r="H72" i="13"/>
  <c r="F72" i="13"/>
  <c r="D72" i="13"/>
  <c r="H62" i="13"/>
  <c r="F62" i="13"/>
  <c r="D62" i="13"/>
  <c r="H54" i="13"/>
  <c r="F54" i="13"/>
  <c r="D54" i="13"/>
  <c r="H34" i="13"/>
  <c r="F34" i="13"/>
  <c r="D34" i="13"/>
  <c r="H26" i="13"/>
  <c r="F26" i="13"/>
  <c r="D26" i="13"/>
  <c r="H13" i="13"/>
  <c r="H6" i="13"/>
  <c r="F13" i="13"/>
  <c r="F6" i="13"/>
  <c r="D13" i="13"/>
  <c r="D6" i="13"/>
  <c r="H67" i="12"/>
  <c r="H64" i="12"/>
  <c r="H60" i="12"/>
  <c r="H57" i="12"/>
  <c r="F67" i="12"/>
  <c r="F64" i="12"/>
  <c r="F60" i="12"/>
  <c r="F57" i="12"/>
  <c r="D67" i="12"/>
  <c r="D64" i="12"/>
  <c r="D60" i="12"/>
  <c r="D57" i="12"/>
  <c r="H45" i="12"/>
  <c r="F45" i="12"/>
  <c r="D45" i="12"/>
  <c r="H33" i="12"/>
  <c r="F33" i="12"/>
  <c r="D33" i="12"/>
  <c r="H25" i="12"/>
  <c r="H14" i="12"/>
  <c r="H5" i="12"/>
  <c r="F25" i="12"/>
  <c r="F14" i="12"/>
  <c r="F5" i="12"/>
  <c r="D25" i="12"/>
  <c r="D14" i="12"/>
  <c r="D5" i="12"/>
  <c r="H114" i="11"/>
  <c r="F114" i="11"/>
  <c r="D114" i="11"/>
  <c r="H110" i="11"/>
  <c r="F110" i="11"/>
  <c r="D110" i="11"/>
  <c r="H105" i="11"/>
  <c r="F105" i="11"/>
  <c r="D105" i="11"/>
  <c r="H102" i="11"/>
  <c r="F102" i="11"/>
  <c r="D102" i="11"/>
  <c r="H97" i="11"/>
  <c r="F97" i="11"/>
  <c r="D97" i="11"/>
  <c r="H65" i="11"/>
  <c r="F65" i="11"/>
  <c r="D65" i="11"/>
  <c r="H27" i="11"/>
  <c r="F27" i="11"/>
  <c r="D27" i="11"/>
  <c r="H8" i="11"/>
  <c r="H6" i="11"/>
  <c r="F8" i="11"/>
  <c r="F6" i="11"/>
  <c r="D8" i="11"/>
  <c r="D6" i="11"/>
  <c r="H89" i="9"/>
  <c r="H87" i="9"/>
  <c r="F89" i="9"/>
  <c r="F87" i="9"/>
  <c r="D89" i="9"/>
  <c r="D87" i="9"/>
  <c r="H84" i="9"/>
  <c r="H81" i="9"/>
  <c r="H79" i="9"/>
  <c r="H76" i="9"/>
  <c r="H72" i="9"/>
  <c r="F84" i="9"/>
  <c r="F81" i="9"/>
  <c r="F79" i="9"/>
  <c r="F76" i="9"/>
  <c r="F72" i="9"/>
  <c r="D84" i="9"/>
  <c r="D81" i="9"/>
  <c r="D79" i="9"/>
  <c r="D76" i="9"/>
  <c r="D72" i="9"/>
  <c r="H46" i="9"/>
  <c r="F46" i="9"/>
  <c r="D46" i="9"/>
  <c r="H25" i="9"/>
  <c r="F25" i="9"/>
  <c r="D25" i="9"/>
  <c r="H15" i="9"/>
  <c r="H5" i="9"/>
  <c r="F5" i="9"/>
  <c r="F15" i="9"/>
  <c r="D15" i="9"/>
  <c r="D5" i="9"/>
  <c r="H168" i="8"/>
  <c r="F168" i="8"/>
  <c r="D168" i="8"/>
  <c r="H159" i="8"/>
  <c r="H155" i="8"/>
  <c r="H153" i="8"/>
  <c r="H150" i="8"/>
  <c r="F159" i="8"/>
  <c r="F155" i="8"/>
  <c r="F153" i="8"/>
  <c r="F150" i="8"/>
  <c r="D159" i="8"/>
  <c r="D155" i="8"/>
  <c r="D153" i="8"/>
  <c r="D150" i="8"/>
  <c r="H123" i="8"/>
  <c r="F123" i="8"/>
  <c r="D123" i="8"/>
  <c r="H107" i="8"/>
  <c r="F107" i="8"/>
  <c r="D107" i="8"/>
  <c r="H97" i="8"/>
  <c r="F97" i="8"/>
  <c r="D97" i="8"/>
  <c r="H91" i="8"/>
  <c r="H74" i="8"/>
  <c r="F91" i="8"/>
  <c r="F74" i="8"/>
  <c r="D91" i="8"/>
  <c r="D74" i="8"/>
  <c r="H44" i="8"/>
  <c r="H38" i="8"/>
  <c r="F44" i="8"/>
  <c r="F38" i="8"/>
  <c r="D44" i="8"/>
  <c r="D38" i="8"/>
  <c r="H21" i="8"/>
  <c r="H17" i="8"/>
  <c r="F21" i="8"/>
  <c r="F17" i="8"/>
  <c r="D21" i="8"/>
  <c r="D17" i="8"/>
  <c r="H8" i="8"/>
  <c r="F8" i="8"/>
  <c r="D8" i="8"/>
  <c r="P327" i="7"/>
  <c r="O327" i="7"/>
  <c r="P319" i="7"/>
  <c r="O319" i="7"/>
  <c r="L327" i="7"/>
  <c r="K327" i="7"/>
  <c r="L319" i="7"/>
  <c r="K319" i="7"/>
  <c r="P309" i="7"/>
  <c r="O309" i="7"/>
  <c r="P305" i="7"/>
  <c r="O305" i="7"/>
  <c r="P302" i="7"/>
  <c r="O302" i="7"/>
  <c r="L309" i="7"/>
  <c r="K309" i="7"/>
  <c r="L305" i="7"/>
  <c r="K305" i="7"/>
  <c r="L302" i="7"/>
  <c r="K302" i="7"/>
  <c r="P295" i="7"/>
  <c r="O295" i="7"/>
  <c r="P287" i="7"/>
  <c r="O287" i="7"/>
  <c r="P282" i="7"/>
  <c r="O282" i="7"/>
  <c r="P279" i="7"/>
  <c r="O279" i="7"/>
  <c r="L295" i="7"/>
  <c r="K295" i="7"/>
  <c r="L287" i="7"/>
  <c r="K287" i="7"/>
  <c r="L282" i="7"/>
  <c r="K282" i="7"/>
  <c r="L279" i="7"/>
  <c r="K279" i="7"/>
  <c r="P252" i="7"/>
  <c r="O252" i="7"/>
  <c r="P254" i="7"/>
  <c r="O254" i="7"/>
  <c r="P257" i="7"/>
  <c r="O257" i="7"/>
  <c r="P259" i="7"/>
  <c r="O259" i="7"/>
  <c r="P264" i="7"/>
  <c r="O264" i="7"/>
  <c r="P271" i="7"/>
  <c r="O271" i="7"/>
  <c r="L271" i="7"/>
  <c r="K271" i="7"/>
  <c r="L264" i="7"/>
  <c r="K264" i="7"/>
  <c r="L259" i="7"/>
  <c r="K259" i="7"/>
  <c r="L257" i="7"/>
  <c r="K257" i="7"/>
  <c r="L254" i="7"/>
  <c r="K254" i="7"/>
  <c r="L252" i="7"/>
  <c r="K252" i="7"/>
  <c r="P244" i="7"/>
  <c r="O244" i="7"/>
  <c r="P240" i="7"/>
  <c r="O240" i="7"/>
  <c r="L244" i="7"/>
  <c r="K244" i="7"/>
  <c r="L240" i="7"/>
  <c r="K240" i="7"/>
  <c r="P222" i="7"/>
  <c r="O222" i="7"/>
  <c r="P228" i="7"/>
  <c r="O228" i="7"/>
  <c r="P233" i="7"/>
  <c r="O233" i="7"/>
  <c r="L233" i="7"/>
  <c r="K233" i="7"/>
  <c r="L228" i="7"/>
  <c r="K228" i="7"/>
  <c r="L222" i="7"/>
  <c r="K222" i="7"/>
  <c r="P203" i="7"/>
  <c r="O203" i="7"/>
  <c r="L203" i="7"/>
  <c r="K203" i="7"/>
  <c r="P183" i="7"/>
  <c r="O183" i="7"/>
  <c r="P172" i="7"/>
  <c r="O172" i="7"/>
  <c r="L183" i="7"/>
  <c r="K183" i="7"/>
  <c r="L172" i="7"/>
  <c r="K172" i="7"/>
  <c r="P163" i="7"/>
  <c r="O163" i="7"/>
  <c r="P159" i="7"/>
  <c r="O159" i="7"/>
  <c r="P157" i="7"/>
  <c r="O157" i="7"/>
  <c r="P154" i="7"/>
  <c r="O154" i="7"/>
  <c r="L163" i="7"/>
  <c r="K163" i="7"/>
  <c r="L159" i="7"/>
  <c r="K159" i="7"/>
  <c r="L157" i="7"/>
  <c r="K157" i="7"/>
  <c r="L154" i="7"/>
  <c r="K154" i="7"/>
  <c r="P143" i="7"/>
  <c r="O143" i="7"/>
  <c r="P125" i="7"/>
  <c r="O125" i="7"/>
  <c r="L143" i="7"/>
  <c r="K143" i="7"/>
  <c r="L125" i="7"/>
  <c r="K125" i="7"/>
  <c r="P109" i="7"/>
  <c r="O109" i="7"/>
  <c r="P99" i="7"/>
  <c r="O99" i="7"/>
  <c r="P92" i="7"/>
  <c r="O92" i="7"/>
  <c r="L109" i="7"/>
  <c r="K109" i="7"/>
  <c r="L99" i="7"/>
  <c r="K99" i="7"/>
  <c r="L92" i="7"/>
  <c r="K92" i="7"/>
  <c r="P76" i="7"/>
  <c r="O76" i="7"/>
  <c r="L76" i="7"/>
  <c r="K76" i="7"/>
  <c r="P45" i="7"/>
  <c r="O45" i="7"/>
  <c r="P39" i="7"/>
  <c r="O39" i="7"/>
  <c r="L45" i="7"/>
  <c r="K45" i="7"/>
  <c r="L39" i="7"/>
  <c r="K39" i="7"/>
  <c r="P22" i="7"/>
  <c r="O22" i="7"/>
  <c r="P19" i="7"/>
  <c r="O19" i="7"/>
  <c r="P8" i="7"/>
  <c r="O8" i="7"/>
  <c r="L22" i="7"/>
  <c r="K22" i="7"/>
  <c r="L19" i="7"/>
  <c r="K19" i="7"/>
  <c r="L8" i="7"/>
  <c r="K8" i="7"/>
  <c r="H327" i="7"/>
  <c r="H319" i="7"/>
  <c r="F327" i="7"/>
  <c r="F319" i="7"/>
  <c r="D327" i="7"/>
  <c r="D319" i="7"/>
  <c r="H309" i="7"/>
  <c r="H305" i="7"/>
  <c r="H302" i="7"/>
  <c r="F309" i="7"/>
  <c r="F305" i="7"/>
  <c r="F302" i="7"/>
  <c r="D309" i="7"/>
  <c r="D305" i="7"/>
  <c r="D302" i="7"/>
  <c r="H295" i="7"/>
  <c r="H287" i="7"/>
  <c r="H282" i="7"/>
  <c r="H279" i="7"/>
  <c r="F295" i="7"/>
  <c r="F287" i="7"/>
  <c r="F282" i="7"/>
  <c r="F279" i="7"/>
  <c r="D295" i="7"/>
  <c r="D287" i="7"/>
  <c r="D282" i="7"/>
  <c r="D279" i="7"/>
  <c r="H271" i="7"/>
  <c r="H264" i="7"/>
  <c r="H259" i="7"/>
  <c r="H257" i="7"/>
  <c r="H254" i="7"/>
  <c r="H252" i="7"/>
  <c r="F271" i="7"/>
  <c r="F264" i="7"/>
  <c r="F259" i="7"/>
  <c r="F257" i="7"/>
  <c r="F254" i="7"/>
  <c r="F252" i="7"/>
  <c r="D271" i="7"/>
  <c r="D264" i="7"/>
  <c r="D259" i="7"/>
  <c r="D257" i="7"/>
  <c r="D254" i="7"/>
  <c r="D252" i="7"/>
  <c r="H244" i="7"/>
  <c r="F244" i="7"/>
  <c r="D244" i="7"/>
  <c r="H240" i="7"/>
  <c r="F240" i="7"/>
  <c r="D240" i="7"/>
  <c r="H233" i="7"/>
  <c r="F233" i="7"/>
  <c r="D233" i="7"/>
  <c r="H228" i="7"/>
  <c r="F228" i="7"/>
  <c r="D228" i="7"/>
  <c r="H222" i="7"/>
  <c r="F222" i="7"/>
  <c r="D222" i="7"/>
  <c r="H203" i="7"/>
  <c r="F203" i="7"/>
  <c r="D203" i="7"/>
  <c r="H183" i="7"/>
  <c r="F183" i="7"/>
  <c r="D183" i="7"/>
  <c r="D172" i="7"/>
  <c r="H172" i="7"/>
  <c r="F172" i="7"/>
  <c r="H163" i="7"/>
  <c r="F163" i="7"/>
  <c r="H159" i="7"/>
  <c r="F159" i="7"/>
  <c r="H157" i="7"/>
  <c r="F157" i="7"/>
  <c r="H154" i="7"/>
  <c r="F154" i="7"/>
  <c r="H143" i="7"/>
  <c r="F143" i="7"/>
  <c r="D163" i="7"/>
  <c r="D159" i="7"/>
  <c r="D157" i="7"/>
  <c r="D154" i="7"/>
  <c r="D143" i="7"/>
  <c r="H125" i="7"/>
  <c r="F125" i="7"/>
  <c r="D125" i="7"/>
  <c r="H109" i="7"/>
  <c r="F109" i="7"/>
  <c r="D109" i="7"/>
  <c r="H99" i="7"/>
  <c r="F99" i="7"/>
  <c r="D99" i="7"/>
  <c r="H92" i="7"/>
  <c r="F92" i="7"/>
  <c r="D92" i="7"/>
  <c r="H76" i="7"/>
  <c r="F76" i="7"/>
  <c r="D76" i="7"/>
  <c r="H45" i="7"/>
  <c r="H39" i="7"/>
  <c r="F45" i="7"/>
  <c r="F39" i="7"/>
  <c r="D45" i="7"/>
  <c r="D39" i="7"/>
  <c r="H22" i="7"/>
  <c r="H19" i="7"/>
  <c r="H8" i="7"/>
  <c r="F22" i="7"/>
  <c r="F19" i="7"/>
  <c r="F8" i="7"/>
  <c r="D22" i="7"/>
  <c r="D19" i="7"/>
  <c r="M2" i="25"/>
  <c r="I2" i="25"/>
  <c r="C2" i="25"/>
  <c r="M2" i="24"/>
  <c r="I2" i="24"/>
  <c r="C2" i="24"/>
  <c r="M2" i="22"/>
  <c r="I2" i="22"/>
  <c r="C2" i="22"/>
  <c r="M2" i="21"/>
  <c r="I2" i="21"/>
  <c r="C2" i="21"/>
  <c r="M2" i="20"/>
  <c r="I2" i="20"/>
  <c r="C2" i="20"/>
  <c r="M2" i="19"/>
  <c r="I2" i="19"/>
  <c r="C2" i="19"/>
  <c r="C29" i="18"/>
  <c r="M2" i="17"/>
  <c r="I2" i="17"/>
  <c r="C2" i="17"/>
  <c r="M2" i="16"/>
  <c r="I2" i="16"/>
  <c r="C2" i="16"/>
  <c r="M2" i="14"/>
  <c r="I2" i="14"/>
  <c r="C2" i="14"/>
  <c r="M2" i="13"/>
  <c r="I2" i="13"/>
  <c r="C2" i="13"/>
  <c r="M2" i="12"/>
  <c r="I2" i="12"/>
  <c r="C2" i="12"/>
  <c r="M2" i="11"/>
  <c r="I2" i="11"/>
  <c r="C2" i="11"/>
  <c r="M2" i="9"/>
  <c r="I2" i="9"/>
  <c r="C2" i="9"/>
  <c r="M2" i="8"/>
  <c r="I2" i="8"/>
  <c r="C2" i="8"/>
  <c r="D8" i="7" l="1"/>
  <c r="I44" i="5" l="1"/>
  <c r="H44" i="5"/>
  <c r="G44" i="5"/>
  <c r="F44" i="5"/>
  <c r="E44" i="5"/>
  <c r="D44" i="5"/>
  <c r="C44" i="5"/>
  <c r="C42" i="5"/>
  <c r="N68" i="25" l="1"/>
  <c r="M68" i="25"/>
  <c r="J68" i="25"/>
  <c r="I68" i="25"/>
  <c r="G68" i="25"/>
  <c r="E68" i="25"/>
  <c r="C68" i="25"/>
  <c r="N12" i="25"/>
  <c r="M12" i="25"/>
  <c r="J12" i="25"/>
  <c r="I12" i="25"/>
  <c r="G12" i="25"/>
  <c r="E12" i="25"/>
  <c r="C12" i="25"/>
  <c r="I88" i="24"/>
  <c r="M88" i="24" s="1"/>
  <c r="N88" i="24" s="1"/>
  <c r="G88" i="24"/>
  <c r="E88" i="24"/>
  <c r="C88" i="24"/>
  <c r="I9" i="24"/>
  <c r="M9" i="24" s="1"/>
  <c r="N9" i="24" s="1"/>
  <c r="G9" i="24"/>
  <c r="E9" i="24"/>
  <c r="C9" i="24"/>
  <c r="N42" i="22"/>
  <c r="M42" i="22"/>
  <c r="J42" i="22"/>
  <c r="I42" i="22"/>
  <c r="G42" i="22"/>
  <c r="E42" i="22"/>
  <c r="C42" i="22"/>
  <c r="N8" i="22"/>
  <c r="M8" i="22"/>
  <c r="J8" i="22"/>
  <c r="I8" i="22"/>
  <c r="G8" i="22"/>
  <c r="E8" i="22"/>
  <c r="C8" i="22"/>
  <c r="N27" i="21"/>
  <c r="M27" i="21"/>
  <c r="J27" i="21"/>
  <c r="I27" i="21"/>
  <c r="G27" i="21"/>
  <c r="E27" i="21"/>
  <c r="C27" i="21"/>
  <c r="N6" i="21"/>
  <c r="M6" i="21"/>
  <c r="J6" i="21"/>
  <c r="I6" i="21"/>
  <c r="G6" i="21"/>
  <c r="E6" i="21"/>
  <c r="C6" i="21"/>
  <c r="N52" i="20"/>
  <c r="M52" i="20"/>
  <c r="J52" i="20"/>
  <c r="I52" i="20"/>
  <c r="G52" i="20"/>
  <c r="E52" i="20"/>
  <c r="C52" i="20"/>
  <c r="M5" i="15"/>
  <c r="N5" i="15"/>
  <c r="N6" i="15"/>
  <c r="N8" i="15"/>
  <c r="N10" i="15"/>
  <c r="N11" i="15"/>
  <c r="N13" i="15"/>
  <c r="N14" i="15"/>
  <c r="N16" i="15"/>
  <c r="N17" i="15"/>
  <c r="N19" i="15"/>
  <c r="N20" i="15"/>
  <c r="N22" i="15"/>
  <c r="N23" i="15"/>
  <c r="N25" i="15"/>
  <c r="N26" i="15"/>
  <c r="N28" i="15"/>
  <c r="N30" i="15"/>
  <c r="N32" i="15"/>
  <c r="N34" i="15"/>
  <c r="N38" i="15"/>
  <c r="J5" i="15"/>
  <c r="I5" i="15"/>
  <c r="G5" i="15"/>
  <c r="E5" i="15"/>
  <c r="C5" i="15"/>
  <c r="N91" i="14"/>
  <c r="M91" i="14"/>
  <c r="J91" i="14"/>
  <c r="I91" i="14"/>
  <c r="G91" i="14"/>
  <c r="E91" i="14"/>
  <c r="C91" i="14"/>
  <c r="N199" i="13"/>
  <c r="M199" i="13"/>
  <c r="J199" i="13"/>
  <c r="I199" i="13"/>
  <c r="G199" i="13"/>
  <c r="E199" i="13"/>
  <c r="C199" i="13"/>
  <c r="N67" i="12"/>
  <c r="M67" i="12"/>
  <c r="J67" i="12"/>
  <c r="I67" i="12"/>
  <c r="G67" i="12"/>
  <c r="E67" i="12"/>
  <c r="C67" i="12"/>
  <c r="N114" i="11"/>
  <c r="M114" i="11"/>
  <c r="J114" i="11"/>
  <c r="I114" i="11"/>
  <c r="G114" i="11"/>
  <c r="E114" i="11"/>
  <c r="C114" i="11"/>
  <c r="N89" i="9"/>
  <c r="M89" i="9"/>
  <c r="J89" i="9"/>
  <c r="I89" i="9"/>
  <c r="G89" i="9"/>
  <c r="E89" i="9"/>
  <c r="C89" i="9"/>
  <c r="I76" i="6"/>
  <c r="H76" i="6"/>
  <c r="G76" i="6"/>
  <c r="F76" i="6"/>
  <c r="E76" i="6"/>
  <c r="D76" i="6"/>
  <c r="C76" i="6"/>
  <c r="I68" i="5"/>
  <c r="H68" i="5"/>
  <c r="F68" i="5"/>
  <c r="G68" i="5"/>
  <c r="E68" i="5"/>
  <c r="D68" i="5"/>
  <c r="C68" i="5"/>
  <c r="M38" i="15"/>
  <c r="J38" i="15"/>
  <c r="I38" i="15"/>
  <c r="G38" i="15"/>
  <c r="E38" i="15"/>
  <c r="C38" i="15"/>
  <c r="J88" i="24" l="1"/>
  <c r="J9" i="24"/>
  <c r="C16" i="25"/>
  <c r="E16" i="25"/>
  <c r="G16" i="25"/>
  <c r="I16" i="25"/>
  <c r="J16" i="25" s="1"/>
  <c r="M16" i="25"/>
  <c r="N16" i="25"/>
  <c r="C18" i="25"/>
  <c r="E18" i="25"/>
  <c r="G18" i="25"/>
  <c r="I18" i="25"/>
  <c r="M18" i="25" s="1"/>
  <c r="N18" i="25" s="1"/>
  <c r="J18" i="25"/>
  <c r="C22" i="25"/>
  <c r="E22" i="25"/>
  <c r="G22" i="25"/>
  <c r="I22" i="25"/>
  <c r="M22" i="25" s="1"/>
  <c r="N22" i="25" s="1"/>
  <c r="J22" i="25"/>
  <c r="C24" i="25"/>
  <c r="E24" i="25"/>
  <c r="G24" i="25"/>
  <c r="I24" i="25"/>
  <c r="J24" i="25"/>
  <c r="M24" i="25"/>
  <c r="N24" i="25"/>
  <c r="C26" i="25"/>
  <c r="E26" i="25"/>
  <c r="G26" i="25"/>
  <c r="I26" i="25"/>
  <c r="M26" i="25" s="1"/>
  <c r="N26" i="25" s="1"/>
  <c r="J26" i="25"/>
  <c r="C29" i="25"/>
  <c r="E29" i="25"/>
  <c r="G29" i="25"/>
  <c r="I29" i="25"/>
  <c r="J29" i="25" s="1"/>
  <c r="C31" i="25"/>
  <c r="E31" i="25"/>
  <c r="G31" i="25"/>
  <c r="I31" i="25"/>
  <c r="J31" i="25"/>
  <c r="M31" i="25"/>
  <c r="N31" i="25" s="1"/>
  <c r="C36" i="25"/>
  <c r="E36" i="25"/>
  <c r="G36" i="25"/>
  <c r="I36" i="25"/>
  <c r="J36" i="25" s="1"/>
  <c r="M36" i="25"/>
  <c r="N36" i="25"/>
  <c r="C40" i="25"/>
  <c r="E40" i="25"/>
  <c r="G40" i="25"/>
  <c r="I40" i="25"/>
  <c r="J40" i="25" s="1"/>
  <c r="M40" i="25"/>
  <c r="N40" i="25"/>
  <c r="C43" i="25"/>
  <c r="E43" i="25"/>
  <c r="G43" i="25"/>
  <c r="I43" i="25"/>
  <c r="J43" i="25"/>
  <c r="M43" i="25"/>
  <c r="N43" i="25" s="1"/>
  <c r="C45" i="25"/>
  <c r="E45" i="25"/>
  <c r="G45" i="25"/>
  <c r="I45" i="25"/>
  <c r="J45" i="25" s="1"/>
  <c r="C47" i="25"/>
  <c r="E47" i="25"/>
  <c r="G47" i="25"/>
  <c r="I47" i="25"/>
  <c r="J47" i="25"/>
  <c r="M47" i="25"/>
  <c r="N47" i="25" s="1"/>
  <c r="C50" i="25"/>
  <c r="E50" i="25"/>
  <c r="G50" i="25"/>
  <c r="I50" i="25"/>
  <c r="M50" i="25" s="1"/>
  <c r="N50" i="25" s="1"/>
  <c r="J50" i="25"/>
  <c r="C52" i="25"/>
  <c r="E52" i="25"/>
  <c r="G52" i="25"/>
  <c r="I52" i="25"/>
  <c r="J52" i="25" s="1"/>
  <c r="M52" i="25"/>
  <c r="N52" i="25"/>
  <c r="C54" i="25"/>
  <c r="E54" i="25"/>
  <c r="G54" i="25"/>
  <c r="I54" i="25"/>
  <c r="M54" i="25" s="1"/>
  <c r="N54" i="25" s="1"/>
  <c r="J54" i="25"/>
  <c r="C57" i="25"/>
  <c r="E57" i="25"/>
  <c r="G57" i="25"/>
  <c r="I57" i="25"/>
  <c r="J57" i="25" s="1"/>
  <c r="C59" i="25"/>
  <c r="E59" i="25"/>
  <c r="G59" i="25"/>
  <c r="I59" i="25"/>
  <c r="J59" i="25"/>
  <c r="M59" i="25"/>
  <c r="N59" i="25" s="1"/>
  <c r="C61" i="25"/>
  <c r="E61" i="25"/>
  <c r="G61" i="25"/>
  <c r="I61" i="25"/>
  <c r="J61" i="25" s="1"/>
  <c r="C64" i="25"/>
  <c r="E64" i="25"/>
  <c r="G64" i="25"/>
  <c r="I64" i="25"/>
  <c r="J64" i="25"/>
  <c r="M64" i="25"/>
  <c r="N64" i="25"/>
  <c r="C66" i="25"/>
  <c r="E66" i="25"/>
  <c r="G66" i="25"/>
  <c r="I66" i="25"/>
  <c r="M66" i="25" s="1"/>
  <c r="N66" i="25" s="1"/>
  <c r="J66" i="25"/>
  <c r="C21" i="24"/>
  <c r="E21" i="24"/>
  <c r="G21" i="24"/>
  <c r="I21" i="24"/>
  <c r="J21" i="24" s="1"/>
  <c r="C55" i="24"/>
  <c r="E55" i="24"/>
  <c r="G55" i="24"/>
  <c r="I55" i="24"/>
  <c r="M55" i="24" s="1"/>
  <c r="N55" i="24" s="1"/>
  <c r="J55" i="24"/>
  <c r="C76" i="24"/>
  <c r="E76" i="24"/>
  <c r="G76" i="24"/>
  <c r="I76" i="24"/>
  <c r="J76" i="24" s="1"/>
  <c r="C78" i="24"/>
  <c r="E78" i="24"/>
  <c r="G78" i="24"/>
  <c r="I78" i="24"/>
  <c r="J78" i="24" s="1"/>
  <c r="C82" i="24"/>
  <c r="E82" i="24"/>
  <c r="G82" i="24"/>
  <c r="I82" i="24"/>
  <c r="J82" i="24" s="1"/>
  <c r="C87" i="24"/>
  <c r="E87" i="24"/>
  <c r="G87" i="24"/>
  <c r="I87" i="24"/>
  <c r="M87" i="24" s="1"/>
  <c r="N87" i="24" s="1"/>
  <c r="C13" i="22"/>
  <c r="E13" i="22"/>
  <c r="G13" i="22"/>
  <c r="I13" i="22"/>
  <c r="J13" i="22" s="1"/>
  <c r="C15" i="22"/>
  <c r="E15" i="22"/>
  <c r="G15" i="22"/>
  <c r="I15" i="22"/>
  <c r="J15" i="22"/>
  <c r="M15" i="22"/>
  <c r="N15" i="22" s="1"/>
  <c r="C17" i="22"/>
  <c r="E17" i="22"/>
  <c r="G17" i="22"/>
  <c r="I17" i="22"/>
  <c r="J17" i="22" s="1"/>
  <c r="C21" i="22"/>
  <c r="E21" i="22"/>
  <c r="G21" i="22"/>
  <c r="I21" i="22"/>
  <c r="J21" i="22" s="1"/>
  <c r="C25" i="22"/>
  <c r="E25" i="22"/>
  <c r="G25" i="22"/>
  <c r="I25" i="22"/>
  <c r="J25" i="22" s="1"/>
  <c r="C29" i="22"/>
  <c r="E29" i="22"/>
  <c r="G29" i="22"/>
  <c r="I29" i="22"/>
  <c r="J29" i="22" s="1"/>
  <c r="C34" i="22"/>
  <c r="E34" i="22"/>
  <c r="G34" i="22"/>
  <c r="I34" i="22"/>
  <c r="M34" i="22" s="1"/>
  <c r="N34" i="22" s="1"/>
  <c r="J34" i="22"/>
  <c r="C36" i="22"/>
  <c r="E36" i="22"/>
  <c r="G36" i="22"/>
  <c r="I36" i="22"/>
  <c r="J36" i="22"/>
  <c r="M36" i="22"/>
  <c r="N36" i="22"/>
  <c r="C38" i="22"/>
  <c r="E38" i="22"/>
  <c r="G38" i="22"/>
  <c r="I38" i="22"/>
  <c r="M38" i="22" s="1"/>
  <c r="N38" i="22" s="1"/>
  <c r="J38" i="22"/>
  <c r="C40" i="22"/>
  <c r="E40" i="22"/>
  <c r="G40" i="22"/>
  <c r="I40" i="22"/>
  <c r="J40" i="22"/>
  <c r="M40" i="22"/>
  <c r="N40" i="22"/>
  <c r="C12" i="21"/>
  <c r="E12" i="21"/>
  <c r="G12" i="21"/>
  <c r="I12" i="21"/>
  <c r="M12" i="21" s="1"/>
  <c r="N12" i="21" s="1"/>
  <c r="J12" i="21"/>
  <c r="C18" i="21"/>
  <c r="E18" i="21"/>
  <c r="G18" i="21"/>
  <c r="I18" i="21"/>
  <c r="J18" i="21" s="1"/>
  <c r="M18" i="21"/>
  <c r="N18" i="21" s="1"/>
  <c r="C21" i="21"/>
  <c r="E21" i="21"/>
  <c r="G21" i="21"/>
  <c r="I21" i="21"/>
  <c r="J21" i="21"/>
  <c r="M21" i="21"/>
  <c r="N21" i="21" s="1"/>
  <c r="C24" i="21"/>
  <c r="E24" i="21"/>
  <c r="G24" i="21"/>
  <c r="I24" i="21"/>
  <c r="M24" i="21" s="1"/>
  <c r="N24" i="21" s="1"/>
  <c r="C11" i="20"/>
  <c r="E11" i="20"/>
  <c r="G11" i="20"/>
  <c r="I11" i="20"/>
  <c r="J11" i="20" s="1"/>
  <c r="C15" i="20"/>
  <c r="E15" i="20"/>
  <c r="G15" i="20"/>
  <c r="I15" i="20"/>
  <c r="J15" i="20" s="1"/>
  <c r="C21" i="20"/>
  <c r="E21" i="20"/>
  <c r="G21" i="20"/>
  <c r="I21" i="20"/>
  <c r="J21" i="20" s="1"/>
  <c r="C26" i="20"/>
  <c r="E26" i="20"/>
  <c r="G26" i="20"/>
  <c r="I26" i="20"/>
  <c r="M26" i="20" s="1"/>
  <c r="N26" i="20" s="1"/>
  <c r="J26" i="20"/>
  <c r="C37" i="20"/>
  <c r="E37" i="20"/>
  <c r="G37" i="20"/>
  <c r="I37" i="20"/>
  <c r="J37" i="20" s="1"/>
  <c r="C38" i="20"/>
  <c r="E38" i="20"/>
  <c r="G38" i="20"/>
  <c r="I38" i="20"/>
  <c r="M38" i="20" s="1"/>
  <c r="N38" i="20" s="1"/>
  <c r="J38" i="20"/>
  <c r="C40" i="20"/>
  <c r="E40" i="20"/>
  <c r="G40" i="20"/>
  <c r="I40" i="20"/>
  <c r="J40" i="20" s="1"/>
  <c r="M40" i="20"/>
  <c r="N40" i="20" s="1"/>
  <c r="C43" i="20"/>
  <c r="E43" i="20"/>
  <c r="G43" i="20"/>
  <c r="I43" i="20"/>
  <c r="J43" i="20" s="1"/>
  <c r="C46" i="20"/>
  <c r="E46" i="20"/>
  <c r="G46" i="20"/>
  <c r="I46" i="20"/>
  <c r="M46" i="20" s="1"/>
  <c r="N46" i="20" s="1"/>
  <c r="J46" i="20"/>
  <c r="C49" i="20"/>
  <c r="E49" i="20"/>
  <c r="G49" i="20"/>
  <c r="I49" i="20"/>
  <c r="J49" i="20" s="1"/>
  <c r="M6" i="20"/>
  <c r="N6" i="20" s="1"/>
  <c r="I6" i="20"/>
  <c r="J6" i="20" s="1"/>
  <c r="G6" i="20"/>
  <c r="E6" i="20"/>
  <c r="C6" i="20"/>
  <c r="C34" i="19"/>
  <c r="E34" i="19"/>
  <c r="G34" i="19"/>
  <c r="I34" i="19"/>
  <c r="M34" i="19" s="1"/>
  <c r="C70" i="19"/>
  <c r="E70" i="19"/>
  <c r="G70" i="19"/>
  <c r="I70" i="19"/>
  <c r="M70" i="19" s="1"/>
  <c r="C110" i="19"/>
  <c r="E110" i="19"/>
  <c r="G110" i="19"/>
  <c r="I110" i="19"/>
  <c r="M110" i="19" s="1"/>
  <c r="C153" i="19"/>
  <c r="E153" i="19"/>
  <c r="G153" i="19"/>
  <c r="I153" i="19"/>
  <c r="J153" i="19" s="1"/>
  <c r="C166" i="19"/>
  <c r="E166" i="19"/>
  <c r="G166" i="19"/>
  <c r="I166" i="19"/>
  <c r="M166" i="19" s="1"/>
  <c r="N166" i="19" s="1"/>
  <c r="C180" i="19"/>
  <c r="E180" i="19"/>
  <c r="G180" i="19"/>
  <c r="I180" i="19"/>
  <c r="C182" i="19"/>
  <c r="E182" i="19"/>
  <c r="G182" i="19"/>
  <c r="I182" i="19"/>
  <c r="J182" i="19" s="1"/>
  <c r="C186" i="19"/>
  <c r="E186" i="19"/>
  <c r="G186" i="19"/>
  <c r="I186" i="19"/>
  <c r="J186" i="19" s="1"/>
  <c r="C187" i="19"/>
  <c r="E187" i="19"/>
  <c r="G187" i="19"/>
  <c r="I187" i="19"/>
  <c r="M187" i="19" s="1"/>
  <c r="N187" i="19" s="1"/>
  <c r="C192" i="19"/>
  <c r="E192" i="19"/>
  <c r="G192" i="19"/>
  <c r="I192" i="19"/>
  <c r="C197" i="19"/>
  <c r="E197" i="19"/>
  <c r="G197" i="19"/>
  <c r="I197" i="19"/>
  <c r="C198" i="19"/>
  <c r="E198" i="19"/>
  <c r="G198" i="19"/>
  <c r="I198" i="19"/>
  <c r="J198" i="19"/>
  <c r="I5" i="19"/>
  <c r="M5" i="19" s="1"/>
  <c r="N5" i="19" s="1"/>
  <c r="G5" i="19"/>
  <c r="E5" i="19"/>
  <c r="C5" i="19"/>
  <c r="I31" i="18"/>
  <c r="M31" i="18" s="1"/>
  <c r="N31" i="18" s="1"/>
  <c r="G31" i="18"/>
  <c r="E31" i="18"/>
  <c r="C31" i="18"/>
  <c r="C8" i="18"/>
  <c r="D8" i="18"/>
  <c r="E8" i="18"/>
  <c r="F8" i="18"/>
  <c r="H8" i="18" s="1"/>
  <c r="I8" i="18" s="1"/>
  <c r="G8" i="18"/>
  <c r="C10" i="18"/>
  <c r="D10" i="18"/>
  <c r="E10" i="18"/>
  <c r="F10" i="18"/>
  <c r="H10" i="18" s="1"/>
  <c r="I10" i="18" s="1"/>
  <c r="C13" i="18"/>
  <c r="D13" i="18"/>
  <c r="E13" i="18"/>
  <c r="F13" i="18"/>
  <c r="H13" i="18" s="1"/>
  <c r="I13" i="18" s="1"/>
  <c r="C15" i="18"/>
  <c r="D15" i="18"/>
  <c r="E15" i="18"/>
  <c r="F15" i="18"/>
  <c r="G15" i="18" s="1"/>
  <c r="C18" i="18"/>
  <c r="D18" i="18"/>
  <c r="E18" i="18"/>
  <c r="F18" i="18"/>
  <c r="G18" i="18" s="1"/>
  <c r="C20" i="18"/>
  <c r="D20" i="18"/>
  <c r="E20" i="18"/>
  <c r="F20" i="18"/>
  <c r="H20" i="18" s="1"/>
  <c r="I20" i="18" s="1"/>
  <c r="C22" i="18"/>
  <c r="D22" i="18"/>
  <c r="E22" i="18"/>
  <c r="F22" i="18"/>
  <c r="G22" i="18" s="1"/>
  <c r="C25" i="18"/>
  <c r="D25" i="18"/>
  <c r="E25" i="18"/>
  <c r="F25" i="18"/>
  <c r="H25" i="18" s="1"/>
  <c r="I25" i="18" s="1"/>
  <c r="F6" i="18"/>
  <c r="G6" i="18" s="1"/>
  <c r="E6" i="18"/>
  <c r="D6" i="18"/>
  <c r="C6" i="18"/>
  <c r="D3" i="18"/>
  <c r="C3" i="18"/>
  <c r="H2" i="18"/>
  <c r="F2" i="18"/>
  <c r="D2" i="18"/>
  <c r="C2" i="18"/>
  <c r="C22" i="17"/>
  <c r="E22" i="17"/>
  <c r="G22" i="17"/>
  <c r="I22" i="17"/>
  <c r="J22" i="17" s="1"/>
  <c r="C24" i="17"/>
  <c r="E24" i="17"/>
  <c r="G24" i="17"/>
  <c r="I24" i="17"/>
  <c r="M24" i="17" s="1"/>
  <c r="N24" i="17" s="1"/>
  <c r="J24" i="17"/>
  <c r="C29" i="17"/>
  <c r="E29" i="17"/>
  <c r="G29" i="17"/>
  <c r="I29" i="17"/>
  <c r="J29" i="17" s="1"/>
  <c r="C31" i="17"/>
  <c r="E31" i="17"/>
  <c r="G31" i="17"/>
  <c r="I31" i="17"/>
  <c r="J31" i="17" s="1"/>
  <c r="C33" i="17"/>
  <c r="E33" i="17"/>
  <c r="G33" i="17"/>
  <c r="I33" i="17"/>
  <c r="J33" i="17"/>
  <c r="M33" i="17"/>
  <c r="N33" i="17" s="1"/>
  <c r="I10" i="17"/>
  <c r="M10" i="17" s="1"/>
  <c r="N10" i="17" s="1"/>
  <c r="G10" i="17"/>
  <c r="E10" i="17"/>
  <c r="C10" i="17"/>
  <c r="J15" i="16"/>
  <c r="J19" i="16"/>
  <c r="J26" i="16"/>
  <c r="J33" i="16"/>
  <c r="J37" i="16"/>
  <c r="J56" i="16"/>
  <c r="J58" i="16"/>
  <c r="J61" i="16"/>
  <c r="J62" i="16"/>
  <c r="J63" i="16"/>
  <c r="J64" i="16"/>
  <c r="J65" i="16"/>
  <c r="J66" i="16"/>
  <c r="J67" i="16"/>
  <c r="J68" i="16"/>
  <c r="J69" i="16"/>
  <c r="J70" i="16"/>
  <c r="J71" i="16"/>
  <c r="J72" i="16"/>
  <c r="J74" i="16"/>
  <c r="J75" i="16"/>
  <c r="J76" i="16"/>
  <c r="J77" i="16"/>
  <c r="J79" i="16"/>
  <c r="J80" i="16"/>
  <c r="J81" i="16"/>
  <c r="J82" i="16"/>
  <c r="J84" i="16"/>
  <c r="J90" i="16"/>
  <c r="J96" i="16"/>
  <c r="J7" i="16"/>
  <c r="C15" i="16"/>
  <c r="E15" i="16"/>
  <c r="G15" i="16"/>
  <c r="I15" i="16"/>
  <c r="M15" i="16"/>
  <c r="N15" i="16"/>
  <c r="C19" i="16"/>
  <c r="E19" i="16"/>
  <c r="G19" i="16"/>
  <c r="I19" i="16"/>
  <c r="M19" i="16"/>
  <c r="N19" i="16"/>
  <c r="C26" i="16"/>
  <c r="E26" i="16"/>
  <c r="G26" i="16"/>
  <c r="I26" i="16"/>
  <c r="M26" i="16"/>
  <c r="N26" i="16" s="1"/>
  <c r="C33" i="16"/>
  <c r="E33" i="16"/>
  <c r="G33" i="16"/>
  <c r="I33" i="16"/>
  <c r="M33" i="16" s="1"/>
  <c r="N33" i="16" s="1"/>
  <c r="C37" i="16"/>
  <c r="E37" i="16"/>
  <c r="G37" i="16"/>
  <c r="I37" i="16"/>
  <c r="M37" i="16" s="1"/>
  <c r="N37" i="16" s="1"/>
  <c r="C56" i="16"/>
  <c r="E56" i="16"/>
  <c r="G56" i="16"/>
  <c r="I56" i="16"/>
  <c r="C58" i="16"/>
  <c r="E58" i="16"/>
  <c r="G58" i="16"/>
  <c r="I58" i="16"/>
  <c r="M58" i="16"/>
  <c r="N58" i="16" s="1"/>
  <c r="C61" i="16"/>
  <c r="E61" i="16"/>
  <c r="G61" i="16"/>
  <c r="I61" i="16"/>
  <c r="M61" i="16" s="1"/>
  <c r="N61" i="16" s="1"/>
  <c r="C62" i="16"/>
  <c r="E62" i="16"/>
  <c r="G62" i="16"/>
  <c r="I62" i="16"/>
  <c r="M62" i="16"/>
  <c r="N62" i="16" s="1"/>
  <c r="C63" i="16"/>
  <c r="E63" i="16"/>
  <c r="G63" i="16"/>
  <c r="I63" i="16"/>
  <c r="M63" i="16"/>
  <c r="N63" i="16"/>
  <c r="C64" i="16"/>
  <c r="E64" i="16"/>
  <c r="G64" i="16"/>
  <c r="I64" i="16"/>
  <c r="C65" i="16"/>
  <c r="E65" i="16"/>
  <c r="G65" i="16"/>
  <c r="I65" i="16"/>
  <c r="M65" i="16" s="1"/>
  <c r="N65" i="16" s="1"/>
  <c r="C66" i="16"/>
  <c r="E66" i="16"/>
  <c r="G66" i="16"/>
  <c r="I66" i="16"/>
  <c r="M66" i="16"/>
  <c r="N66" i="16" s="1"/>
  <c r="C67" i="16"/>
  <c r="E67" i="16"/>
  <c r="G67" i="16"/>
  <c r="I67" i="16"/>
  <c r="M67" i="16"/>
  <c r="N67" i="16"/>
  <c r="C68" i="16"/>
  <c r="E68" i="16"/>
  <c r="G68" i="16"/>
  <c r="I68" i="16"/>
  <c r="C69" i="16"/>
  <c r="E69" i="16"/>
  <c r="G69" i="16"/>
  <c r="I69" i="16"/>
  <c r="M69" i="16" s="1"/>
  <c r="N69" i="16" s="1"/>
  <c r="C70" i="16"/>
  <c r="E70" i="16"/>
  <c r="G70" i="16"/>
  <c r="I70" i="16"/>
  <c r="M70" i="16"/>
  <c r="N70" i="16" s="1"/>
  <c r="C71" i="16"/>
  <c r="E71" i="16"/>
  <c r="G71" i="16"/>
  <c r="I71" i="16"/>
  <c r="M71" i="16"/>
  <c r="N71" i="16"/>
  <c r="C72" i="16"/>
  <c r="E72" i="16"/>
  <c r="G72" i="16"/>
  <c r="I72" i="16"/>
  <c r="C74" i="16"/>
  <c r="E74" i="16"/>
  <c r="G74" i="16"/>
  <c r="I74" i="16"/>
  <c r="M74" i="16"/>
  <c r="N74" i="16" s="1"/>
  <c r="C75" i="16"/>
  <c r="E75" i="16"/>
  <c r="G75" i="16"/>
  <c r="I75" i="16"/>
  <c r="M75" i="16"/>
  <c r="N75" i="16"/>
  <c r="C76" i="16"/>
  <c r="E76" i="16"/>
  <c r="G76" i="16"/>
  <c r="I76" i="16"/>
  <c r="C77" i="16"/>
  <c r="E77" i="16"/>
  <c r="G77" i="16"/>
  <c r="I77" i="16"/>
  <c r="M77" i="16" s="1"/>
  <c r="N77" i="16" s="1"/>
  <c r="C79" i="16"/>
  <c r="E79" i="16"/>
  <c r="G79" i="16"/>
  <c r="I79" i="16"/>
  <c r="M79" i="16"/>
  <c r="N79" i="16"/>
  <c r="C80" i="16"/>
  <c r="E80" i="16"/>
  <c r="G80" i="16"/>
  <c r="I80" i="16"/>
  <c r="C81" i="16"/>
  <c r="E81" i="16"/>
  <c r="G81" i="16"/>
  <c r="I81" i="16"/>
  <c r="M81" i="16" s="1"/>
  <c r="N81" i="16" s="1"/>
  <c r="C82" i="16"/>
  <c r="E82" i="16"/>
  <c r="G82" i="16"/>
  <c r="I82" i="16"/>
  <c r="M82" i="16"/>
  <c r="N82" i="16" s="1"/>
  <c r="C84" i="16"/>
  <c r="E84" i="16"/>
  <c r="G84" i="16"/>
  <c r="I84" i="16"/>
  <c r="C90" i="16"/>
  <c r="E90" i="16"/>
  <c r="G90" i="16"/>
  <c r="I90" i="16"/>
  <c r="M90" i="16"/>
  <c r="N90" i="16" s="1"/>
  <c r="C96" i="16"/>
  <c r="E96" i="16"/>
  <c r="G96" i="16"/>
  <c r="I96" i="16"/>
  <c r="N7" i="16"/>
  <c r="M7" i="16"/>
  <c r="I7" i="16"/>
  <c r="G7" i="16"/>
  <c r="E7" i="16"/>
  <c r="C7" i="16"/>
  <c r="C6" i="15"/>
  <c r="E6" i="15"/>
  <c r="G6" i="15"/>
  <c r="I6" i="15"/>
  <c r="J6" i="15"/>
  <c r="M6" i="15"/>
  <c r="C8" i="15"/>
  <c r="E8" i="15"/>
  <c r="G8" i="15"/>
  <c r="I8" i="15"/>
  <c r="J8" i="15" s="1"/>
  <c r="C10" i="15"/>
  <c r="E10" i="15"/>
  <c r="G10" i="15"/>
  <c r="I10" i="15"/>
  <c r="J10" i="15" s="1"/>
  <c r="M10" i="15"/>
  <c r="C11" i="15"/>
  <c r="E11" i="15"/>
  <c r="G11" i="15"/>
  <c r="I11" i="15"/>
  <c r="M11" i="15" s="1"/>
  <c r="C13" i="15"/>
  <c r="E13" i="15"/>
  <c r="G13" i="15"/>
  <c r="I13" i="15"/>
  <c r="J13" i="15"/>
  <c r="M13" i="15"/>
  <c r="C14" i="15"/>
  <c r="E14" i="15"/>
  <c r="G14" i="15"/>
  <c r="I14" i="15"/>
  <c r="J14" i="15"/>
  <c r="M14" i="15"/>
  <c r="C16" i="15"/>
  <c r="E16" i="15"/>
  <c r="G16" i="15"/>
  <c r="I16" i="15"/>
  <c r="M16" i="15" s="1"/>
  <c r="J16" i="15"/>
  <c r="C17" i="15"/>
  <c r="E17" i="15"/>
  <c r="G17" i="15"/>
  <c r="I17" i="15"/>
  <c r="J17" i="15"/>
  <c r="M17" i="15"/>
  <c r="C19" i="15"/>
  <c r="E19" i="15"/>
  <c r="G19" i="15"/>
  <c r="I19" i="15"/>
  <c r="M19" i="15" s="1"/>
  <c r="C20" i="15"/>
  <c r="E20" i="15"/>
  <c r="G20" i="15"/>
  <c r="I20" i="15"/>
  <c r="J20" i="15" s="1"/>
  <c r="C22" i="15"/>
  <c r="E22" i="15"/>
  <c r="G22" i="15"/>
  <c r="I22" i="15"/>
  <c r="J22" i="15" s="1"/>
  <c r="M22" i="15"/>
  <c r="C23" i="15"/>
  <c r="E23" i="15"/>
  <c r="G23" i="15"/>
  <c r="I23" i="15"/>
  <c r="M23" i="15" s="1"/>
  <c r="C25" i="15"/>
  <c r="E25" i="15"/>
  <c r="G25" i="15"/>
  <c r="I25" i="15"/>
  <c r="J25" i="15"/>
  <c r="M25" i="15"/>
  <c r="C26" i="15"/>
  <c r="E26" i="15"/>
  <c r="G26" i="15"/>
  <c r="I26" i="15"/>
  <c r="J26" i="15" s="1"/>
  <c r="M26" i="15"/>
  <c r="C28" i="15"/>
  <c r="E28" i="15"/>
  <c r="G28" i="15"/>
  <c r="I28" i="15"/>
  <c r="J28" i="15" s="1"/>
  <c r="C30" i="15"/>
  <c r="E30" i="15"/>
  <c r="G30" i="15"/>
  <c r="I30" i="15"/>
  <c r="J30" i="15" s="1"/>
  <c r="M30" i="15"/>
  <c r="C32" i="15"/>
  <c r="E32" i="15"/>
  <c r="G32" i="15"/>
  <c r="I32" i="15"/>
  <c r="M32" i="15" s="1"/>
  <c r="J32" i="15"/>
  <c r="C34" i="15"/>
  <c r="E34" i="15"/>
  <c r="G34" i="15"/>
  <c r="I34" i="15"/>
  <c r="J34" i="15" s="1"/>
  <c r="M34" i="15"/>
  <c r="G18" i="14"/>
  <c r="I18" i="14"/>
  <c r="J18" i="14" s="1"/>
  <c r="G32" i="14"/>
  <c r="I32" i="14"/>
  <c r="J32" i="14"/>
  <c r="M32" i="14"/>
  <c r="N32" i="14" s="1"/>
  <c r="G44" i="14"/>
  <c r="I44" i="14"/>
  <c r="J44" i="14"/>
  <c r="M44" i="14"/>
  <c r="N44" i="14" s="1"/>
  <c r="G54" i="14"/>
  <c r="I54" i="14"/>
  <c r="J54" i="14" s="1"/>
  <c r="G62" i="14"/>
  <c r="I62" i="14"/>
  <c r="J62" i="14" s="1"/>
  <c r="G66" i="14"/>
  <c r="I66" i="14"/>
  <c r="J66" i="14" s="1"/>
  <c r="G72" i="14"/>
  <c r="I72" i="14"/>
  <c r="J72" i="14"/>
  <c r="M72" i="14"/>
  <c r="N72" i="14" s="1"/>
  <c r="G78" i="14"/>
  <c r="I78" i="14"/>
  <c r="J78" i="14" s="1"/>
  <c r="G80" i="14"/>
  <c r="I80" i="14"/>
  <c r="J80" i="14"/>
  <c r="M80" i="14"/>
  <c r="N80" i="14" s="1"/>
  <c r="G83" i="14"/>
  <c r="I83" i="14"/>
  <c r="J83" i="14" s="1"/>
  <c r="M83" i="14"/>
  <c r="N83" i="14"/>
  <c r="G85" i="14"/>
  <c r="I85" i="14"/>
  <c r="M85" i="14" s="1"/>
  <c r="N85" i="14" s="1"/>
  <c r="J85" i="14"/>
  <c r="G88" i="14"/>
  <c r="I88" i="14"/>
  <c r="J88" i="14"/>
  <c r="M88" i="14"/>
  <c r="N88" i="14" s="1"/>
  <c r="E18" i="14"/>
  <c r="E32" i="14"/>
  <c r="E44" i="14"/>
  <c r="E54" i="14"/>
  <c r="E62" i="14"/>
  <c r="E66" i="14"/>
  <c r="E72" i="14"/>
  <c r="E78" i="14"/>
  <c r="E80" i="14"/>
  <c r="E83" i="14"/>
  <c r="E85" i="14"/>
  <c r="E88" i="14"/>
  <c r="E7" i="14"/>
  <c r="G7" i="14"/>
  <c r="I7" i="14"/>
  <c r="M7" i="14" s="1"/>
  <c r="N7" i="14" s="1"/>
  <c r="J7" i="14"/>
  <c r="C18" i="14"/>
  <c r="C32" i="14"/>
  <c r="C44" i="14"/>
  <c r="C54" i="14"/>
  <c r="C62" i="14"/>
  <c r="C66" i="14"/>
  <c r="C72" i="14"/>
  <c r="C78" i="14"/>
  <c r="C80" i="14"/>
  <c r="C83" i="14"/>
  <c r="C85" i="14"/>
  <c r="C88" i="14"/>
  <c r="C7" i="14"/>
  <c r="N13" i="13"/>
  <c r="N26" i="13"/>
  <c r="N34" i="13"/>
  <c r="N54" i="13"/>
  <c r="N62" i="13"/>
  <c r="N72" i="13"/>
  <c r="N83" i="13"/>
  <c r="N88" i="13"/>
  <c r="N99" i="13"/>
  <c r="N106" i="13"/>
  <c r="N119" i="13"/>
  <c r="N131" i="13"/>
  <c r="N165" i="13"/>
  <c r="N187" i="13"/>
  <c r="N189" i="13"/>
  <c r="N193" i="13"/>
  <c r="N198" i="13"/>
  <c r="M13" i="13"/>
  <c r="M26" i="13"/>
  <c r="M34" i="13"/>
  <c r="M54" i="13"/>
  <c r="M62" i="13"/>
  <c r="M72" i="13"/>
  <c r="M83" i="13"/>
  <c r="M88" i="13"/>
  <c r="M99" i="13"/>
  <c r="M106" i="13"/>
  <c r="M119" i="13"/>
  <c r="M131" i="13"/>
  <c r="M165" i="13"/>
  <c r="M187" i="13"/>
  <c r="M189" i="13"/>
  <c r="M193" i="13"/>
  <c r="M198" i="13"/>
  <c r="J13" i="13"/>
  <c r="J26" i="13"/>
  <c r="J34" i="13"/>
  <c r="J54" i="13"/>
  <c r="J62" i="13"/>
  <c r="J72" i="13"/>
  <c r="J83" i="13"/>
  <c r="J88" i="13"/>
  <c r="J99" i="13"/>
  <c r="J106" i="13"/>
  <c r="J119" i="13"/>
  <c r="J131" i="13"/>
  <c r="J165" i="13"/>
  <c r="J187" i="13"/>
  <c r="J189" i="13"/>
  <c r="J193" i="13"/>
  <c r="J198" i="13"/>
  <c r="I13" i="13"/>
  <c r="I26" i="13"/>
  <c r="I34" i="13"/>
  <c r="I54" i="13"/>
  <c r="I62" i="13"/>
  <c r="I72" i="13"/>
  <c r="I83" i="13"/>
  <c r="I88" i="13"/>
  <c r="I99" i="13"/>
  <c r="I106" i="13"/>
  <c r="I119" i="13"/>
  <c r="I131" i="13"/>
  <c r="I165" i="13"/>
  <c r="I187" i="13"/>
  <c r="I189" i="13"/>
  <c r="I193" i="13"/>
  <c r="I198" i="13"/>
  <c r="G13" i="13"/>
  <c r="G26" i="13"/>
  <c r="G34" i="13"/>
  <c r="G54" i="13"/>
  <c r="G62" i="13"/>
  <c r="G72" i="13"/>
  <c r="G83" i="13"/>
  <c r="G88" i="13"/>
  <c r="G99" i="13"/>
  <c r="G106" i="13"/>
  <c r="G119" i="13"/>
  <c r="G131" i="13"/>
  <c r="G165" i="13"/>
  <c r="G187" i="13"/>
  <c r="G189" i="13"/>
  <c r="G193" i="13"/>
  <c r="G198" i="13"/>
  <c r="E13" i="13"/>
  <c r="E26" i="13"/>
  <c r="E34" i="13"/>
  <c r="E54" i="13"/>
  <c r="E62" i="13"/>
  <c r="E72" i="13"/>
  <c r="E83" i="13"/>
  <c r="E88" i="13"/>
  <c r="E99" i="13"/>
  <c r="E106" i="13"/>
  <c r="E119" i="13"/>
  <c r="E131" i="13"/>
  <c r="E165" i="13"/>
  <c r="E187" i="13"/>
  <c r="E189" i="13"/>
  <c r="E193" i="13"/>
  <c r="E198" i="13"/>
  <c r="C13" i="13"/>
  <c r="C26" i="13"/>
  <c r="C34" i="13"/>
  <c r="C54" i="13"/>
  <c r="C62" i="13"/>
  <c r="C72" i="13"/>
  <c r="C83" i="13"/>
  <c r="C88" i="13"/>
  <c r="C99" i="13"/>
  <c r="C106" i="13"/>
  <c r="C119" i="13"/>
  <c r="C131" i="13"/>
  <c r="C165" i="13"/>
  <c r="C187" i="13"/>
  <c r="C189" i="13"/>
  <c r="C193" i="13"/>
  <c r="C198" i="13"/>
  <c r="N6" i="13"/>
  <c r="M6" i="13"/>
  <c r="J6" i="13"/>
  <c r="I6" i="13"/>
  <c r="G6" i="13"/>
  <c r="E6" i="13"/>
  <c r="C6" i="13"/>
  <c r="J87" i="24" l="1"/>
  <c r="M76" i="24"/>
  <c r="N76" i="24" s="1"/>
  <c r="M21" i="24"/>
  <c r="N21" i="24" s="1"/>
  <c r="H6" i="18"/>
  <c r="I6" i="18" s="1"/>
  <c r="G13" i="18"/>
  <c r="G25" i="18"/>
  <c r="G20" i="18"/>
  <c r="G10" i="18"/>
  <c r="H22" i="18"/>
  <c r="I22" i="18" s="1"/>
  <c r="H18" i="18"/>
  <c r="I18" i="18" s="1"/>
  <c r="J31" i="18"/>
  <c r="M49" i="20"/>
  <c r="N49" i="20" s="1"/>
  <c r="M21" i="20"/>
  <c r="N21" i="20" s="1"/>
  <c r="M37" i="20"/>
  <c r="N37" i="20" s="1"/>
  <c r="M61" i="25"/>
  <c r="N61" i="25" s="1"/>
  <c r="M57" i="25"/>
  <c r="N57" i="25" s="1"/>
  <c r="M45" i="25"/>
  <c r="N45" i="25" s="1"/>
  <c r="M29" i="25"/>
  <c r="N29" i="25" s="1"/>
  <c r="M82" i="24"/>
  <c r="N82" i="24" s="1"/>
  <c r="M78" i="24"/>
  <c r="N78" i="24" s="1"/>
  <c r="M29" i="22"/>
  <c r="N29" i="22" s="1"/>
  <c r="M25" i="22"/>
  <c r="N25" i="22" s="1"/>
  <c r="M21" i="22"/>
  <c r="N21" i="22" s="1"/>
  <c r="M17" i="22"/>
  <c r="N17" i="22" s="1"/>
  <c r="M13" i="22"/>
  <c r="N13" i="22" s="1"/>
  <c r="J24" i="21"/>
  <c r="M43" i="20"/>
  <c r="N43" i="20" s="1"/>
  <c r="M15" i="20"/>
  <c r="N15" i="20" s="1"/>
  <c r="M11" i="20"/>
  <c r="N11" i="20" s="1"/>
  <c r="J5" i="19"/>
  <c r="M198" i="19"/>
  <c r="N198" i="19" s="1"/>
  <c r="J197" i="19"/>
  <c r="M197" i="19"/>
  <c r="N197" i="19" s="1"/>
  <c r="J192" i="19"/>
  <c r="M192" i="19"/>
  <c r="N192" i="19" s="1"/>
  <c r="J187" i="19"/>
  <c r="J166" i="19"/>
  <c r="M182" i="19"/>
  <c r="N182" i="19" s="1"/>
  <c r="J180" i="19"/>
  <c r="M180" i="19"/>
  <c r="N180" i="19" s="1"/>
  <c r="M186" i="19"/>
  <c r="N186" i="19" s="1"/>
  <c r="M153" i="19"/>
  <c r="J110" i="19"/>
  <c r="N110" i="19"/>
  <c r="J70" i="19"/>
  <c r="N70" i="19"/>
  <c r="J34" i="19"/>
  <c r="N34" i="19"/>
  <c r="N153" i="19"/>
  <c r="H15" i="18"/>
  <c r="I15" i="18" s="1"/>
  <c r="J10" i="17"/>
  <c r="M29" i="17"/>
  <c r="N29" i="17" s="1"/>
  <c r="M22" i="17"/>
  <c r="N22" i="17" s="1"/>
  <c r="M31" i="17"/>
  <c r="N31" i="17" s="1"/>
  <c r="M96" i="16"/>
  <c r="N96" i="16" s="1"/>
  <c r="M84" i="16"/>
  <c r="N84" i="16" s="1"/>
  <c r="M80" i="16"/>
  <c r="N80" i="16" s="1"/>
  <c r="M76" i="16"/>
  <c r="N76" i="16" s="1"/>
  <c r="M72" i="16"/>
  <c r="N72" i="16" s="1"/>
  <c r="M68" i="16"/>
  <c r="N68" i="16" s="1"/>
  <c r="M64" i="16"/>
  <c r="N64" i="16" s="1"/>
  <c r="M56" i="16"/>
  <c r="N56" i="16" s="1"/>
  <c r="M28" i="15"/>
  <c r="J23" i="15"/>
  <c r="M20" i="15"/>
  <c r="J19" i="15"/>
  <c r="J11" i="15"/>
  <c r="M8" i="15"/>
  <c r="M78" i="14"/>
  <c r="N78" i="14" s="1"/>
  <c r="M66" i="14"/>
  <c r="N66" i="14" s="1"/>
  <c r="M62" i="14"/>
  <c r="N62" i="14" s="1"/>
  <c r="M54" i="14"/>
  <c r="N54" i="14" s="1"/>
  <c r="M18" i="14"/>
  <c r="N18" i="14" s="1"/>
  <c r="N14" i="12"/>
  <c r="N25" i="12"/>
  <c r="N33" i="12"/>
  <c r="N45" i="12"/>
  <c r="N57" i="12"/>
  <c r="N60" i="12"/>
  <c r="N64" i="12"/>
  <c r="M14" i="12"/>
  <c r="M25" i="12"/>
  <c r="M33" i="12"/>
  <c r="M45" i="12"/>
  <c r="M57" i="12"/>
  <c r="M60" i="12"/>
  <c r="M64" i="12"/>
  <c r="J14" i="12"/>
  <c r="J25" i="12"/>
  <c r="J33" i="12"/>
  <c r="J45" i="12"/>
  <c r="J57" i="12"/>
  <c r="J60" i="12"/>
  <c r="J64" i="12"/>
  <c r="I14" i="12"/>
  <c r="I25" i="12"/>
  <c r="I33" i="12"/>
  <c r="I45" i="12"/>
  <c r="I57" i="12"/>
  <c r="I60" i="12"/>
  <c r="I64" i="12"/>
  <c r="G14" i="12"/>
  <c r="G25" i="12"/>
  <c r="G33" i="12"/>
  <c r="G45" i="12"/>
  <c r="G57" i="12"/>
  <c r="G60" i="12"/>
  <c r="G64" i="12"/>
  <c r="E14" i="12"/>
  <c r="E25" i="12"/>
  <c r="E33" i="12"/>
  <c r="E45" i="12"/>
  <c r="E57" i="12"/>
  <c r="E60" i="12"/>
  <c r="E64" i="12"/>
  <c r="C14" i="12"/>
  <c r="C25" i="12"/>
  <c r="C33" i="12"/>
  <c r="C45" i="12"/>
  <c r="C57" i="12"/>
  <c r="C60" i="12"/>
  <c r="C64" i="12"/>
  <c r="N5" i="12"/>
  <c r="M5" i="12"/>
  <c r="J5" i="12"/>
  <c r="I5" i="12"/>
  <c r="G5" i="12"/>
  <c r="E5" i="12"/>
  <c r="C5" i="12"/>
  <c r="N8" i="11"/>
  <c r="N27" i="11"/>
  <c r="N65" i="11"/>
  <c r="N97" i="11"/>
  <c r="N102" i="11"/>
  <c r="N105" i="11"/>
  <c r="N110" i="11"/>
  <c r="M8" i="11"/>
  <c r="M27" i="11"/>
  <c r="M65" i="11"/>
  <c r="M97" i="11"/>
  <c r="M102" i="11"/>
  <c r="M105" i="11"/>
  <c r="M110" i="11"/>
  <c r="J8" i="11"/>
  <c r="J27" i="11"/>
  <c r="J65" i="11"/>
  <c r="J97" i="11"/>
  <c r="J102" i="11"/>
  <c r="J105" i="11"/>
  <c r="J110" i="11"/>
  <c r="I8" i="11"/>
  <c r="I27" i="11"/>
  <c r="I65" i="11"/>
  <c r="I97" i="11"/>
  <c r="I102" i="11"/>
  <c r="I105" i="11"/>
  <c r="I110" i="11"/>
  <c r="G8" i="11"/>
  <c r="G27" i="11"/>
  <c r="G65" i="11"/>
  <c r="G97" i="11"/>
  <c r="G102" i="11"/>
  <c r="G105" i="11"/>
  <c r="G110" i="11"/>
  <c r="E8" i="11"/>
  <c r="E27" i="11"/>
  <c r="E65" i="11"/>
  <c r="E97" i="11"/>
  <c r="E102" i="11"/>
  <c r="E105" i="11"/>
  <c r="E110" i="11"/>
  <c r="C8" i="11"/>
  <c r="C27" i="11"/>
  <c r="C65" i="11"/>
  <c r="C97" i="11"/>
  <c r="C102" i="11"/>
  <c r="C105" i="11"/>
  <c r="C110" i="11"/>
  <c r="N6" i="11"/>
  <c r="M6" i="11"/>
  <c r="J6" i="11"/>
  <c r="I6" i="11"/>
  <c r="G6" i="11"/>
  <c r="E6" i="11"/>
  <c r="C6" i="11"/>
  <c r="N15" i="9"/>
  <c r="N25" i="9"/>
  <c r="N46" i="9"/>
  <c r="N72" i="9"/>
  <c r="N76" i="9"/>
  <c r="N79" i="9"/>
  <c r="N81" i="9"/>
  <c r="N84" i="9"/>
  <c r="N87" i="9"/>
  <c r="M15" i="9"/>
  <c r="M25" i="9"/>
  <c r="M46" i="9"/>
  <c r="M72" i="9"/>
  <c r="M76" i="9"/>
  <c r="M79" i="9"/>
  <c r="M81" i="9"/>
  <c r="M84" i="9"/>
  <c r="M87" i="9"/>
  <c r="J15" i="9"/>
  <c r="J25" i="9"/>
  <c r="J46" i="9"/>
  <c r="J72" i="9"/>
  <c r="J76" i="9"/>
  <c r="J79" i="9"/>
  <c r="J81" i="9"/>
  <c r="J84" i="9"/>
  <c r="J87" i="9"/>
  <c r="I15" i="9"/>
  <c r="I25" i="9"/>
  <c r="I46" i="9"/>
  <c r="I72" i="9"/>
  <c r="I76" i="9"/>
  <c r="I79" i="9"/>
  <c r="I81" i="9"/>
  <c r="I84" i="9"/>
  <c r="I87" i="9"/>
  <c r="G15" i="9"/>
  <c r="G25" i="9"/>
  <c r="G46" i="9"/>
  <c r="G72" i="9"/>
  <c r="G76" i="9"/>
  <c r="G79" i="9"/>
  <c r="G81" i="9"/>
  <c r="G84" i="9"/>
  <c r="G87" i="9"/>
  <c r="E15" i="9"/>
  <c r="E25" i="9"/>
  <c r="E46" i="9"/>
  <c r="E72" i="9"/>
  <c r="E76" i="9"/>
  <c r="E79" i="9"/>
  <c r="E81" i="9"/>
  <c r="E84" i="9"/>
  <c r="E87" i="9"/>
  <c r="C15" i="9"/>
  <c r="C25" i="9"/>
  <c r="C46" i="9"/>
  <c r="C72" i="9"/>
  <c r="C76" i="9"/>
  <c r="C79" i="9"/>
  <c r="C81" i="9"/>
  <c r="C84" i="9"/>
  <c r="C87" i="9"/>
  <c r="N5" i="9"/>
  <c r="M5" i="9"/>
  <c r="J5" i="9"/>
  <c r="I5" i="9"/>
  <c r="G5" i="9"/>
  <c r="E5" i="9"/>
  <c r="C5" i="9"/>
  <c r="J38" i="8"/>
  <c r="J153" i="8"/>
  <c r="J180" i="8"/>
  <c r="J238" i="8"/>
  <c r="J292" i="8"/>
  <c r="J309" i="8"/>
  <c r="J323" i="8"/>
  <c r="J348" i="8"/>
  <c r="I17" i="8"/>
  <c r="J17" i="8" s="1"/>
  <c r="I21" i="8"/>
  <c r="J21" i="8" s="1"/>
  <c r="I38" i="8"/>
  <c r="M38" i="8" s="1"/>
  <c r="N38" i="8" s="1"/>
  <c r="I44" i="8"/>
  <c r="J44" i="8" s="1"/>
  <c r="I74" i="8"/>
  <c r="J74" i="8" s="1"/>
  <c r="I91" i="8"/>
  <c r="J91" i="8" s="1"/>
  <c r="I97" i="8"/>
  <c r="M97" i="8" s="1"/>
  <c r="N97" i="8" s="1"/>
  <c r="I107" i="8"/>
  <c r="J107" i="8" s="1"/>
  <c r="I123" i="8"/>
  <c r="J123" i="8" s="1"/>
  <c r="I150" i="8"/>
  <c r="J150" i="8" s="1"/>
  <c r="I153" i="8"/>
  <c r="M153" i="8" s="1"/>
  <c r="N153" i="8" s="1"/>
  <c r="I155" i="8"/>
  <c r="J155" i="8" s="1"/>
  <c r="I159" i="8"/>
  <c r="J159" i="8" s="1"/>
  <c r="I168" i="8"/>
  <c r="J168" i="8" s="1"/>
  <c r="I180" i="8"/>
  <c r="M180" i="8" s="1"/>
  <c r="N180" i="8" s="1"/>
  <c r="I217" i="8"/>
  <c r="J217" i="8" s="1"/>
  <c r="I223" i="8"/>
  <c r="J223" i="8" s="1"/>
  <c r="I234" i="8"/>
  <c r="J234" i="8" s="1"/>
  <c r="I238" i="8"/>
  <c r="M238" i="8" s="1"/>
  <c r="N238" i="8" s="1"/>
  <c r="I246" i="8"/>
  <c r="J246" i="8" s="1"/>
  <c r="I248" i="8"/>
  <c r="J248" i="8" s="1"/>
  <c r="I251" i="8"/>
  <c r="J251" i="8" s="1"/>
  <c r="I256" i="8"/>
  <c r="M256" i="8" s="1"/>
  <c r="N256" i="8" s="1"/>
  <c r="I266" i="8"/>
  <c r="J266" i="8" s="1"/>
  <c r="I279" i="8"/>
  <c r="J279" i="8" s="1"/>
  <c r="I287" i="8"/>
  <c r="J287" i="8" s="1"/>
  <c r="I292" i="8"/>
  <c r="M292" i="8" s="1"/>
  <c r="N292" i="8" s="1"/>
  <c r="I299" i="8"/>
  <c r="J299" i="8" s="1"/>
  <c r="I303" i="8"/>
  <c r="J303" i="8" s="1"/>
  <c r="I305" i="8"/>
  <c r="J305" i="8" s="1"/>
  <c r="I309" i="8"/>
  <c r="M309" i="8" s="1"/>
  <c r="N309" i="8" s="1"/>
  <c r="I314" i="8"/>
  <c r="J314" i="8" s="1"/>
  <c r="I318" i="8"/>
  <c r="J318" i="8" s="1"/>
  <c r="I321" i="8"/>
  <c r="J321" i="8" s="1"/>
  <c r="I323" i="8"/>
  <c r="M323" i="8" s="1"/>
  <c r="N323" i="8" s="1"/>
  <c r="I325" i="8"/>
  <c r="J325" i="8" s="1"/>
  <c r="I327" i="8"/>
  <c r="J327" i="8" s="1"/>
  <c r="I330" i="8"/>
  <c r="J330" i="8" s="1"/>
  <c r="I337" i="8"/>
  <c r="M337" i="8" s="1"/>
  <c r="N337" i="8" s="1"/>
  <c r="I338" i="8"/>
  <c r="J338" i="8" s="1"/>
  <c r="I340" i="8"/>
  <c r="J340" i="8" s="1"/>
  <c r="I344" i="8"/>
  <c r="J344" i="8" s="1"/>
  <c r="I348" i="8"/>
  <c r="M348" i="8" s="1"/>
  <c r="N348" i="8" s="1"/>
  <c r="G17" i="8"/>
  <c r="G21" i="8"/>
  <c r="G38" i="8"/>
  <c r="G44" i="8"/>
  <c r="G74" i="8"/>
  <c r="G91" i="8"/>
  <c r="G97" i="8"/>
  <c r="G107" i="8"/>
  <c r="G123" i="8"/>
  <c r="G150" i="8"/>
  <c r="G153" i="8"/>
  <c r="G155" i="8"/>
  <c r="G159" i="8"/>
  <c r="G168" i="8"/>
  <c r="G180" i="8"/>
  <c r="G217" i="8"/>
  <c r="G223" i="8"/>
  <c r="G234" i="8"/>
  <c r="G238" i="8"/>
  <c r="G246" i="8"/>
  <c r="G248" i="8"/>
  <c r="G251" i="8"/>
  <c r="G256" i="8"/>
  <c r="G266" i="8"/>
  <c r="G279" i="8"/>
  <c r="G287" i="8"/>
  <c r="G292" i="8"/>
  <c r="G299" i="8"/>
  <c r="G303" i="8"/>
  <c r="G305" i="8"/>
  <c r="G309" i="8"/>
  <c r="G314" i="8"/>
  <c r="G318" i="8"/>
  <c r="G321" i="8"/>
  <c r="G323" i="8"/>
  <c r="G325" i="8"/>
  <c r="G327" i="8"/>
  <c r="G330" i="8"/>
  <c r="G337" i="8"/>
  <c r="G338" i="8"/>
  <c r="G340" i="8"/>
  <c r="G344" i="8"/>
  <c r="G348" i="8"/>
  <c r="E17" i="8"/>
  <c r="E21" i="8"/>
  <c r="E38" i="8"/>
  <c r="E44" i="8"/>
  <c r="E74" i="8"/>
  <c r="E91" i="8"/>
  <c r="E97" i="8"/>
  <c r="E107" i="8"/>
  <c r="E123" i="8"/>
  <c r="E150" i="8"/>
  <c r="E153" i="8"/>
  <c r="E155" i="8"/>
  <c r="E159" i="8"/>
  <c r="E168" i="8"/>
  <c r="E180" i="8"/>
  <c r="E217" i="8"/>
  <c r="E223" i="8"/>
  <c r="E234" i="8"/>
  <c r="E238" i="8"/>
  <c r="E246" i="8"/>
  <c r="E248" i="8"/>
  <c r="E251" i="8"/>
  <c r="E256" i="8"/>
  <c r="E266" i="8"/>
  <c r="E279" i="8"/>
  <c r="E287" i="8"/>
  <c r="E292" i="8"/>
  <c r="E299" i="8"/>
  <c r="E303" i="8"/>
  <c r="E305" i="8"/>
  <c r="E309" i="8"/>
  <c r="E314" i="8"/>
  <c r="E318" i="8"/>
  <c r="E321" i="8"/>
  <c r="E323" i="8"/>
  <c r="E325" i="8"/>
  <c r="E327" i="8"/>
  <c r="E330" i="8"/>
  <c r="E337" i="8"/>
  <c r="E338" i="8"/>
  <c r="E340" i="8"/>
  <c r="E344" i="8"/>
  <c r="E348" i="8"/>
  <c r="C17" i="8"/>
  <c r="C21" i="8"/>
  <c r="C38" i="8"/>
  <c r="C44" i="8"/>
  <c r="C74" i="8"/>
  <c r="C91" i="8"/>
  <c r="C97" i="8"/>
  <c r="C107" i="8"/>
  <c r="C123" i="8"/>
  <c r="C150" i="8"/>
  <c r="C153" i="8"/>
  <c r="C155" i="8"/>
  <c r="C159" i="8"/>
  <c r="C168" i="8"/>
  <c r="C180" i="8"/>
  <c r="C217" i="8"/>
  <c r="C223" i="8"/>
  <c r="C234" i="8"/>
  <c r="C238" i="8"/>
  <c r="C246" i="8"/>
  <c r="C248" i="8"/>
  <c r="C251" i="8"/>
  <c r="C256" i="8"/>
  <c r="C266" i="8"/>
  <c r="C279" i="8"/>
  <c r="C287" i="8"/>
  <c r="C292" i="8"/>
  <c r="C299" i="8"/>
  <c r="C303" i="8"/>
  <c r="C305" i="8"/>
  <c r="C309" i="8"/>
  <c r="C314" i="8"/>
  <c r="C318" i="8"/>
  <c r="C321" i="8"/>
  <c r="C323" i="8"/>
  <c r="C325" i="8"/>
  <c r="C327" i="8"/>
  <c r="C330" i="8"/>
  <c r="C337" i="8"/>
  <c r="C338" i="8"/>
  <c r="C340" i="8"/>
  <c r="C344" i="8"/>
  <c r="C348" i="8"/>
  <c r="I8" i="8"/>
  <c r="M8" i="8" s="1"/>
  <c r="N8" i="8" s="1"/>
  <c r="G8" i="8"/>
  <c r="E8" i="8"/>
  <c r="C8" i="8"/>
  <c r="M99" i="7"/>
  <c r="N99" i="7" s="1"/>
  <c r="M172" i="7"/>
  <c r="N172" i="7" s="1"/>
  <c r="M252" i="7"/>
  <c r="N252" i="7" s="1"/>
  <c r="M287" i="7"/>
  <c r="N287" i="7" s="1"/>
  <c r="J92" i="7"/>
  <c r="J244" i="7"/>
  <c r="I19" i="7"/>
  <c r="J19" i="7" s="1"/>
  <c r="I22" i="7"/>
  <c r="M22" i="7" s="1"/>
  <c r="N22" i="7" s="1"/>
  <c r="I39" i="7"/>
  <c r="J39" i="7" s="1"/>
  <c r="I45" i="7"/>
  <c r="M45" i="7" s="1"/>
  <c r="N45" i="7" s="1"/>
  <c r="I76" i="7"/>
  <c r="J76" i="7" s="1"/>
  <c r="I92" i="7"/>
  <c r="M92" i="7" s="1"/>
  <c r="N92" i="7" s="1"/>
  <c r="I99" i="7"/>
  <c r="J99" i="7" s="1"/>
  <c r="I109" i="7"/>
  <c r="M109" i="7" s="1"/>
  <c r="N109" i="7" s="1"/>
  <c r="I125" i="7"/>
  <c r="J125" i="7" s="1"/>
  <c r="I143" i="7"/>
  <c r="M143" i="7" s="1"/>
  <c r="N143" i="7" s="1"/>
  <c r="I154" i="7"/>
  <c r="J154" i="7" s="1"/>
  <c r="I157" i="7"/>
  <c r="M157" i="7" s="1"/>
  <c r="N157" i="7" s="1"/>
  <c r="I159" i="7"/>
  <c r="J159" i="7" s="1"/>
  <c r="I163" i="7"/>
  <c r="J163" i="7" s="1"/>
  <c r="I172" i="7"/>
  <c r="J172" i="7" s="1"/>
  <c r="I183" i="7"/>
  <c r="M183" i="7" s="1"/>
  <c r="N183" i="7" s="1"/>
  <c r="I203" i="7"/>
  <c r="J203" i="7" s="1"/>
  <c r="I222" i="7"/>
  <c r="M222" i="7" s="1"/>
  <c r="N222" i="7" s="1"/>
  <c r="I228" i="7"/>
  <c r="J228" i="7" s="1"/>
  <c r="I233" i="7"/>
  <c r="M233" i="7" s="1"/>
  <c r="N233" i="7" s="1"/>
  <c r="I240" i="7"/>
  <c r="J240" i="7" s="1"/>
  <c r="I244" i="7"/>
  <c r="M244" i="7" s="1"/>
  <c r="N244" i="7" s="1"/>
  <c r="I252" i="7"/>
  <c r="J252" i="7" s="1"/>
  <c r="I254" i="7"/>
  <c r="M254" i="7" s="1"/>
  <c r="N254" i="7" s="1"/>
  <c r="I257" i="7"/>
  <c r="J257" i="7" s="1"/>
  <c r="I259" i="7"/>
  <c r="M259" i="7" s="1"/>
  <c r="N259" i="7" s="1"/>
  <c r="I264" i="7"/>
  <c r="J264" i="7" s="1"/>
  <c r="I271" i="7"/>
  <c r="M271" i="7" s="1"/>
  <c r="N271" i="7" s="1"/>
  <c r="I279" i="7"/>
  <c r="J279" i="7" s="1"/>
  <c r="I282" i="7"/>
  <c r="J282" i="7" s="1"/>
  <c r="I287" i="7"/>
  <c r="J287" i="7" s="1"/>
  <c r="I295" i="7"/>
  <c r="M295" i="7" s="1"/>
  <c r="N295" i="7" s="1"/>
  <c r="I302" i="7"/>
  <c r="J302" i="7" s="1"/>
  <c r="I305" i="7"/>
  <c r="M305" i="7" s="1"/>
  <c r="N305" i="7" s="1"/>
  <c r="I309" i="7"/>
  <c r="J309" i="7" s="1"/>
  <c r="I319" i="7"/>
  <c r="M319" i="7" s="1"/>
  <c r="N319" i="7" s="1"/>
  <c r="I327" i="7"/>
  <c r="J327" i="7" s="1"/>
  <c r="G19" i="7"/>
  <c r="G22" i="7"/>
  <c r="G39" i="7"/>
  <c r="G45" i="7"/>
  <c r="G76" i="7"/>
  <c r="G92" i="7"/>
  <c r="G99" i="7"/>
  <c r="G109" i="7"/>
  <c r="G125" i="7"/>
  <c r="G143" i="7"/>
  <c r="G154" i="7"/>
  <c r="G157" i="7"/>
  <c r="G159" i="7"/>
  <c r="G163" i="7"/>
  <c r="G172" i="7"/>
  <c r="G183" i="7"/>
  <c r="G203" i="7"/>
  <c r="G222" i="7"/>
  <c r="G228" i="7"/>
  <c r="G233" i="7"/>
  <c r="G240" i="7"/>
  <c r="G244" i="7"/>
  <c r="G252" i="7"/>
  <c r="G254" i="7"/>
  <c r="G257" i="7"/>
  <c r="G259" i="7"/>
  <c r="G264" i="7"/>
  <c r="G271" i="7"/>
  <c r="G279" i="7"/>
  <c r="G282" i="7"/>
  <c r="G287" i="7"/>
  <c r="G295" i="7"/>
  <c r="G302" i="7"/>
  <c r="G305" i="7"/>
  <c r="G309" i="7"/>
  <c r="G319" i="7"/>
  <c r="G327" i="7"/>
  <c r="E19" i="7"/>
  <c r="E22" i="7"/>
  <c r="E39" i="7"/>
  <c r="E45" i="7"/>
  <c r="E76" i="7"/>
  <c r="E92" i="7"/>
  <c r="E99" i="7"/>
  <c r="E109" i="7"/>
  <c r="E125" i="7"/>
  <c r="E143" i="7"/>
  <c r="E154" i="7"/>
  <c r="E157" i="7"/>
  <c r="E159" i="7"/>
  <c r="E163" i="7"/>
  <c r="E172" i="7"/>
  <c r="E183" i="7"/>
  <c r="E203" i="7"/>
  <c r="E222" i="7"/>
  <c r="E228" i="7"/>
  <c r="E233" i="7"/>
  <c r="E240" i="7"/>
  <c r="E244" i="7"/>
  <c r="E252" i="7"/>
  <c r="E254" i="7"/>
  <c r="E257" i="7"/>
  <c r="E259" i="7"/>
  <c r="E264" i="7"/>
  <c r="E271" i="7"/>
  <c r="E279" i="7"/>
  <c r="E282" i="7"/>
  <c r="E287" i="7"/>
  <c r="E295" i="7"/>
  <c r="E302" i="7"/>
  <c r="E305" i="7"/>
  <c r="E309" i="7"/>
  <c r="E319" i="7"/>
  <c r="E327" i="7"/>
  <c r="C19" i="7"/>
  <c r="C22" i="7"/>
  <c r="C39" i="7"/>
  <c r="C45" i="7"/>
  <c r="C76" i="7"/>
  <c r="C92" i="7"/>
  <c r="C99" i="7"/>
  <c r="C109" i="7"/>
  <c r="C125" i="7"/>
  <c r="C143" i="7"/>
  <c r="C154" i="7"/>
  <c r="C157" i="7"/>
  <c r="C159" i="7"/>
  <c r="C163" i="7"/>
  <c r="C172" i="7"/>
  <c r="C183" i="7"/>
  <c r="C203" i="7"/>
  <c r="C222" i="7"/>
  <c r="C228" i="7"/>
  <c r="C233" i="7"/>
  <c r="C240" i="7"/>
  <c r="C244" i="7"/>
  <c r="C252" i="7"/>
  <c r="C254" i="7"/>
  <c r="C257" i="7"/>
  <c r="C259" i="7"/>
  <c r="C264" i="7"/>
  <c r="C271" i="7"/>
  <c r="C279" i="7"/>
  <c r="C282" i="7"/>
  <c r="C287" i="7"/>
  <c r="C295" i="7"/>
  <c r="C302" i="7"/>
  <c r="C305" i="7"/>
  <c r="C309" i="7"/>
  <c r="C319" i="7"/>
  <c r="C327" i="7"/>
  <c r="I8" i="7"/>
  <c r="M8" i="7" s="1"/>
  <c r="N8" i="7" s="1"/>
  <c r="G8" i="7"/>
  <c r="E8" i="7"/>
  <c r="C8" i="7"/>
  <c r="I7" i="6"/>
  <c r="I10" i="6"/>
  <c r="I12" i="6"/>
  <c r="I15" i="6"/>
  <c r="I20" i="6"/>
  <c r="I23" i="6"/>
  <c r="I26" i="6"/>
  <c r="I28" i="6"/>
  <c r="I30" i="6"/>
  <c r="I32" i="6"/>
  <c r="I34" i="6"/>
  <c r="I35" i="6"/>
  <c r="I36" i="6"/>
  <c r="I41" i="6"/>
  <c r="I44" i="6"/>
  <c r="I46" i="6"/>
  <c r="I48" i="6"/>
  <c r="I58" i="6"/>
  <c r="I63" i="6"/>
  <c r="I66" i="6"/>
  <c r="I69" i="6"/>
  <c r="I74" i="6"/>
  <c r="H7" i="6"/>
  <c r="H10" i="6"/>
  <c r="H12" i="6"/>
  <c r="H15" i="6"/>
  <c r="H20" i="6"/>
  <c r="H23" i="6"/>
  <c r="H26" i="6"/>
  <c r="H28" i="6"/>
  <c r="H30" i="6"/>
  <c r="H32" i="6"/>
  <c r="H34" i="6"/>
  <c r="H35" i="6"/>
  <c r="H36" i="6"/>
  <c r="H41" i="6"/>
  <c r="H44" i="6"/>
  <c r="H46" i="6"/>
  <c r="H48" i="6"/>
  <c r="H58" i="6"/>
  <c r="H63" i="6"/>
  <c r="H66" i="6"/>
  <c r="H69" i="6"/>
  <c r="H74" i="6"/>
  <c r="G7" i="6"/>
  <c r="G10" i="6"/>
  <c r="G12" i="6"/>
  <c r="G15" i="6"/>
  <c r="G20" i="6"/>
  <c r="G23" i="6"/>
  <c r="G26" i="6"/>
  <c r="G28" i="6"/>
  <c r="G30" i="6"/>
  <c r="G32" i="6"/>
  <c r="G34" i="6"/>
  <c r="G35" i="6"/>
  <c r="G36" i="6"/>
  <c r="G41" i="6"/>
  <c r="G44" i="6"/>
  <c r="G46" i="6"/>
  <c r="G48" i="6"/>
  <c r="G58" i="6"/>
  <c r="G63" i="6"/>
  <c r="G66" i="6"/>
  <c r="G69" i="6"/>
  <c r="G74" i="6"/>
  <c r="F7" i="6"/>
  <c r="F10" i="6"/>
  <c r="F12" i="6"/>
  <c r="F15" i="6"/>
  <c r="F20" i="6"/>
  <c r="F23" i="6"/>
  <c r="F26" i="6"/>
  <c r="F28" i="6"/>
  <c r="F30" i="6"/>
  <c r="F32" i="6"/>
  <c r="F34" i="6"/>
  <c r="F35" i="6"/>
  <c r="F36" i="6"/>
  <c r="F41" i="6"/>
  <c r="F44" i="6"/>
  <c r="F46" i="6"/>
  <c r="F48" i="6"/>
  <c r="F58" i="6"/>
  <c r="F63" i="6"/>
  <c r="F66" i="6"/>
  <c r="F69" i="6"/>
  <c r="F74" i="6"/>
  <c r="E7" i="6"/>
  <c r="E10" i="6"/>
  <c r="E12" i="6"/>
  <c r="E15" i="6"/>
  <c r="E20" i="6"/>
  <c r="E23" i="6"/>
  <c r="E26" i="6"/>
  <c r="E28" i="6"/>
  <c r="E30" i="6"/>
  <c r="E32" i="6"/>
  <c r="E34" i="6"/>
  <c r="E35" i="6"/>
  <c r="E36" i="6"/>
  <c r="E41" i="6"/>
  <c r="E44" i="6"/>
  <c r="E46" i="6"/>
  <c r="E48" i="6"/>
  <c r="E58" i="6"/>
  <c r="E63" i="6"/>
  <c r="E66" i="6"/>
  <c r="E69" i="6"/>
  <c r="E74" i="6"/>
  <c r="D7" i="6"/>
  <c r="D10" i="6"/>
  <c r="D12" i="6"/>
  <c r="D15" i="6"/>
  <c r="D20" i="6"/>
  <c r="D23" i="6"/>
  <c r="D26" i="6"/>
  <c r="D28" i="6"/>
  <c r="D30" i="6"/>
  <c r="D32" i="6"/>
  <c r="D34" i="6"/>
  <c r="D35" i="6"/>
  <c r="D36" i="6"/>
  <c r="D41" i="6"/>
  <c r="D44" i="6"/>
  <c r="D46" i="6"/>
  <c r="D48" i="6"/>
  <c r="D58" i="6"/>
  <c r="D63" i="6"/>
  <c r="D66" i="6"/>
  <c r="D69" i="6"/>
  <c r="D74" i="6"/>
  <c r="C7" i="6"/>
  <c r="C10" i="6"/>
  <c r="C12" i="6"/>
  <c r="C15" i="6"/>
  <c r="C20" i="6"/>
  <c r="C23" i="6"/>
  <c r="C26" i="6"/>
  <c r="C28" i="6"/>
  <c r="C30" i="6"/>
  <c r="C32" i="6"/>
  <c r="C34" i="6"/>
  <c r="C35" i="6"/>
  <c r="C36" i="6"/>
  <c r="C41" i="6"/>
  <c r="C44" i="6"/>
  <c r="C46" i="6"/>
  <c r="C48" i="6"/>
  <c r="C58" i="6"/>
  <c r="C63" i="6"/>
  <c r="C66" i="6"/>
  <c r="C69" i="6"/>
  <c r="C74" i="6"/>
  <c r="I5" i="6"/>
  <c r="H5" i="6"/>
  <c r="G5" i="6"/>
  <c r="F5" i="6"/>
  <c r="E5" i="6"/>
  <c r="D5" i="6"/>
  <c r="C5" i="6"/>
  <c r="I9" i="5"/>
  <c r="I11" i="5"/>
  <c r="I14" i="5"/>
  <c r="I19" i="5"/>
  <c r="I25" i="5"/>
  <c r="I31" i="5"/>
  <c r="I33" i="5"/>
  <c r="I35" i="5"/>
  <c r="I42" i="5"/>
  <c r="I49" i="5"/>
  <c r="I54" i="5"/>
  <c r="I56" i="5"/>
  <c r="I59" i="5"/>
  <c r="I64" i="5"/>
  <c r="I66" i="5"/>
  <c r="H9" i="5"/>
  <c r="H11" i="5"/>
  <c r="H14" i="5"/>
  <c r="H19" i="5"/>
  <c r="H25" i="5"/>
  <c r="H31" i="5"/>
  <c r="H33" i="5"/>
  <c r="H35" i="5"/>
  <c r="H42" i="5"/>
  <c r="H49" i="5"/>
  <c r="H54" i="5"/>
  <c r="H56" i="5"/>
  <c r="H59" i="5"/>
  <c r="H64" i="5"/>
  <c r="H66" i="5"/>
  <c r="G9" i="5"/>
  <c r="G11" i="5"/>
  <c r="G14" i="5"/>
  <c r="G19" i="5"/>
  <c r="G25" i="5"/>
  <c r="G31" i="5"/>
  <c r="G33" i="5"/>
  <c r="G35" i="5"/>
  <c r="G42" i="5"/>
  <c r="G49" i="5"/>
  <c r="G54" i="5"/>
  <c r="G56" i="5"/>
  <c r="G59" i="5"/>
  <c r="G64" i="5"/>
  <c r="G66" i="5"/>
  <c r="F9" i="5"/>
  <c r="F11" i="5"/>
  <c r="F14" i="5"/>
  <c r="F19" i="5"/>
  <c r="F25" i="5"/>
  <c r="F31" i="5"/>
  <c r="F33" i="5"/>
  <c r="F35" i="5"/>
  <c r="F42" i="5"/>
  <c r="F49" i="5"/>
  <c r="F54" i="5"/>
  <c r="F56" i="5"/>
  <c r="F59" i="5"/>
  <c r="F64" i="5"/>
  <c r="F66" i="5"/>
  <c r="E9" i="5"/>
  <c r="E11" i="5"/>
  <c r="E14" i="5"/>
  <c r="E19" i="5"/>
  <c r="E25" i="5"/>
  <c r="E31" i="5"/>
  <c r="E33" i="5"/>
  <c r="E35" i="5"/>
  <c r="E42" i="5"/>
  <c r="E49" i="5"/>
  <c r="E54" i="5"/>
  <c r="E56" i="5"/>
  <c r="E59" i="5"/>
  <c r="E64" i="5"/>
  <c r="E66" i="5"/>
  <c r="D9" i="5"/>
  <c r="D11" i="5"/>
  <c r="D14" i="5"/>
  <c r="D19" i="5"/>
  <c r="D25" i="5"/>
  <c r="D31" i="5"/>
  <c r="D33" i="5"/>
  <c r="D35" i="5"/>
  <c r="D42" i="5"/>
  <c r="D49" i="5"/>
  <c r="D54" i="5"/>
  <c r="D56" i="5"/>
  <c r="D59" i="5"/>
  <c r="D64" i="5"/>
  <c r="D66" i="5"/>
  <c r="C9" i="5"/>
  <c r="C11" i="5"/>
  <c r="C14" i="5"/>
  <c r="C19" i="5"/>
  <c r="C25" i="5"/>
  <c r="C31" i="5"/>
  <c r="C33" i="5"/>
  <c r="C35" i="5"/>
  <c r="C49" i="5"/>
  <c r="C54" i="5"/>
  <c r="C56" i="5"/>
  <c r="C59" i="5"/>
  <c r="C64" i="5"/>
  <c r="C66" i="5"/>
  <c r="C6" i="5"/>
  <c r="I6" i="5"/>
  <c r="H6" i="5"/>
  <c r="G6" i="5"/>
  <c r="F6" i="5"/>
  <c r="E6" i="5"/>
  <c r="D6" i="5"/>
  <c r="M305" i="8" l="1"/>
  <c r="N305" i="8" s="1"/>
  <c r="M168" i="8"/>
  <c r="N168" i="8" s="1"/>
  <c r="M344" i="8"/>
  <c r="N344" i="8" s="1"/>
  <c r="M287" i="8"/>
  <c r="N287" i="8" s="1"/>
  <c r="M150" i="8"/>
  <c r="N150" i="8" s="1"/>
  <c r="M330" i="8"/>
  <c r="N330" i="8" s="1"/>
  <c r="M251" i="8"/>
  <c r="N251" i="8" s="1"/>
  <c r="M91" i="8"/>
  <c r="N91" i="8" s="1"/>
  <c r="J337" i="8"/>
  <c r="J256" i="8"/>
  <c r="J97" i="8"/>
  <c r="M321" i="8"/>
  <c r="N321" i="8" s="1"/>
  <c r="M234" i="8"/>
  <c r="N234" i="8" s="1"/>
  <c r="M21" i="8"/>
  <c r="N21" i="8" s="1"/>
  <c r="J8" i="8"/>
  <c r="M340" i="8"/>
  <c r="N340" i="8" s="1"/>
  <c r="M327" i="8"/>
  <c r="N327" i="8" s="1"/>
  <c r="M318" i="8"/>
  <c r="N318" i="8" s="1"/>
  <c r="M303" i="8"/>
  <c r="N303" i="8" s="1"/>
  <c r="M279" i="8"/>
  <c r="N279" i="8" s="1"/>
  <c r="M248" i="8"/>
  <c r="N248" i="8" s="1"/>
  <c r="M223" i="8"/>
  <c r="N223" i="8" s="1"/>
  <c r="M159" i="8"/>
  <c r="N159" i="8" s="1"/>
  <c r="M123" i="8"/>
  <c r="N123" i="8" s="1"/>
  <c r="M74" i="8"/>
  <c r="N74" i="8" s="1"/>
  <c r="M17" i="8"/>
  <c r="N17" i="8" s="1"/>
  <c r="M338" i="8"/>
  <c r="N338" i="8" s="1"/>
  <c r="M325" i="8"/>
  <c r="N325" i="8" s="1"/>
  <c r="M314" i="8"/>
  <c r="N314" i="8" s="1"/>
  <c r="M299" i="8"/>
  <c r="N299" i="8" s="1"/>
  <c r="M266" i="8"/>
  <c r="N266" i="8" s="1"/>
  <c r="M246" i="8"/>
  <c r="N246" i="8" s="1"/>
  <c r="M217" i="8"/>
  <c r="N217" i="8" s="1"/>
  <c r="M155" i="8"/>
  <c r="N155" i="8" s="1"/>
  <c r="M107" i="8"/>
  <c r="N107" i="8" s="1"/>
  <c r="M44" i="8"/>
  <c r="N44" i="8" s="1"/>
  <c r="J305" i="7"/>
  <c r="J222" i="7"/>
  <c r="J22" i="7"/>
  <c r="M282" i="7"/>
  <c r="N282" i="7" s="1"/>
  <c r="M163" i="7"/>
  <c r="N163" i="7" s="1"/>
  <c r="M309" i="7"/>
  <c r="N309" i="7" s="1"/>
  <c r="M264" i="7"/>
  <c r="N264" i="7" s="1"/>
  <c r="M228" i="7"/>
  <c r="N228" i="7" s="1"/>
  <c r="M154" i="7"/>
  <c r="N154" i="7" s="1"/>
  <c r="M39" i="7"/>
  <c r="N39" i="7" s="1"/>
  <c r="J259" i="7"/>
  <c r="J143" i="7"/>
  <c r="J233" i="7"/>
  <c r="J183" i="7"/>
  <c r="J157" i="7"/>
  <c r="J109" i="7"/>
  <c r="J45" i="7"/>
  <c r="M327" i="7"/>
  <c r="N327" i="7" s="1"/>
  <c r="M302" i="7"/>
  <c r="N302" i="7" s="1"/>
  <c r="M279" i="7"/>
  <c r="N279" i="7" s="1"/>
  <c r="M257" i="7"/>
  <c r="N257" i="7" s="1"/>
  <c r="M240" i="7"/>
  <c r="N240" i="7" s="1"/>
  <c r="M203" i="7"/>
  <c r="N203" i="7" s="1"/>
  <c r="M159" i="7"/>
  <c r="N159" i="7" s="1"/>
  <c r="M125" i="7"/>
  <c r="N125" i="7" s="1"/>
  <c r="M76" i="7"/>
  <c r="N76" i="7" s="1"/>
  <c r="M19" i="7"/>
  <c r="N19" i="7" s="1"/>
  <c r="J8" i="7"/>
  <c r="J319" i="7"/>
  <c r="J295" i="7"/>
  <c r="J271" i="7"/>
  <c r="J254" i="7"/>
  <c r="M2" i="7"/>
  <c r="I2" i="7"/>
  <c r="C2" i="7" l="1"/>
</calcChain>
</file>

<file path=xl/sharedStrings.xml><?xml version="1.0" encoding="utf-8"?>
<sst xmlns="http://schemas.openxmlformats.org/spreadsheetml/2006/main" count="3128" uniqueCount="1454">
  <si>
    <t>Las empresas incrementarán las remuneraciones accesorias que por concepto de premio por Productividad estén determinadas en las respectivas bases, en un monto que refleje al máximo de la escala un incremento que será equivalente al 10% del salario básico del Oficial Calificado del presente Capítulo, observando una curva proporcional en la base que genera este premio.</t>
  </si>
  <si>
    <t>Las remuneraciones accesorias por concepto de premio por Productividad que se modifiquen por aplicación del presente acuerdo podrán absorber hasta su concurrencia los incrementos salariales que por este concepto hubieren otorgado las empresas con  posterioridad al 1-7-92.</t>
  </si>
  <si>
    <t>En las empresas que se dedican a la producción de prendas con Duvet y/u otros materiales plumíferos en las operaciones de llenado y cerrado, las mismas deberán estar separadas del resto del taller, disponiéndose de una sección especial con ventiladores y extractores de aire.</t>
  </si>
  <si>
    <t>Los trabajadores que realicen muestras o modelos y siempre que en la ejecución de las mismas no tome parte el resto del personal percibirá un veinticinco por ciento (25%) más sobre su salario básico respectivo, durante el tiempo que dure la ejecución de dichas tareas.</t>
  </si>
  <si>
    <t>Los trabajadores que operen indistintamente en una máquina recta o máquinas especiales computadas o robóticas o trabajen en dos (2) máquinas especiales mencionadas en el inciso 5 percibirán un diez por ciento (10%) más sobre su respectivo salario básico establecido en el presente capítulo.</t>
  </si>
  <si>
    <t>TALLERES DE CONFECCION Y COSTURA DE BLANCO EN GENERAL, SABANAS, FUNDAS, CARPETAS, MANTELES, PAÑUELOS, SERVILLETAS, REPASADORES Y TOALLAS - MUÑECAS Y ORNAMENTOS. INDUMENTARIA ARTISTICA Y DE COTILLON PARA NIÑOS Y ADULTOS. INDUMENTARIA PARA ANIMALES.  (En cualquier tipo de material)</t>
  </si>
  <si>
    <t>Los Oficiales que tengan a su cargo la orientación y enseñanza del personal que se inicia y dediquen a esta labor un mínimo de un treinta por ciento (30%) de su tiempo laboral, percibirán un adicional de un veinte por ciento (20%) más de su respectivo salario básico.</t>
  </si>
  <si>
    <t>Los Oficiales Calificados que tengan a su cargo la orientación y enseñanza del personal que se inicia y dediquen esta labor un mínimo de un treinta por ciento (30%) de su tiempo laboral, percibir n un adicional de un veinte por ciento (20%) más de su respectivo salario básico.</t>
  </si>
  <si>
    <t xml:space="preserve">OFICIAL CALIFICADO           </t>
  </si>
  <si>
    <t xml:space="preserve">OFICIAL                </t>
  </si>
  <si>
    <t xml:space="preserve">SEGUNDO OFICIAL                      </t>
  </si>
  <si>
    <t xml:space="preserve">OFICIAL CALIFICADO ESPECIALIZADO              </t>
  </si>
  <si>
    <t xml:space="preserve">OFICIAL CALIFICADO             </t>
  </si>
  <si>
    <t xml:space="preserve">OFICIAL           </t>
  </si>
  <si>
    <t xml:space="preserve">SEGUNDO OFICIAL                       </t>
  </si>
  <si>
    <t xml:space="preserve">MEDIO OFICIAL          </t>
  </si>
  <si>
    <t xml:space="preserve">OFICIAL CALIFICADO         </t>
  </si>
  <si>
    <t xml:space="preserve">OFICIAL                      </t>
  </si>
  <si>
    <t xml:space="preserve">OFICIAL REVISADOR CALIFICADO (de pantalón)       </t>
  </si>
  <si>
    <t>Estampa, levanta la tela, pega y saca el trabajo parejo y estampa el fino.</t>
  </si>
  <si>
    <t>Lava cuadras y ayuda al Oficial estampador cuando este lo necesita.</t>
  </si>
  <si>
    <t xml:space="preserve">Es el trabajador que realiza habitualmente las siguientes tareas: </t>
  </si>
  <si>
    <t>PERSONAL AUXILIAR EN PROCESO DE PRODUCCIÓN (Para todos los capítulos)</t>
  </si>
  <si>
    <r>
      <t>13 BIS.2. PLANCHADO</t>
    </r>
    <r>
      <rPr>
        <sz val="10"/>
        <rFont val="Arial"/>
        <family val="2"/>
      </rPr>
      <t xml:space="preserve"> : El trabajador deberá conocer y realizar las siguientes tareas del proceso del sector:</t>
    </r>
  </si>
  <si>
    <t>Especificación de tareas para talleres de Confección de: pantalones, mamelucos, bombachas, jardineros, camperas, camisas, guardapolvos, indumentaria gastronómicos y sanidad en general, gorras, sombreros de tela, capotes, capotitas, indumentaria de seguridad, Indumentaria Antiflama, pasamontañas. Indumentaria para Apicultura.</t>
  </si>
  <si>
    <t>Pespuntea costuras cargadas y/o cuellos y/o delanteros</t>
  </si>
  <si>
    <t>Colocar cuellos sin hilvanar y/o mangas sin  hilvanar y/o tapa cuello sin hilvanar en  cuello pegado.</t>
  </si>
  <si>
    <t>Cose tapa a escote en forro.</t>
  </si>
  <si>
    <t>Une el forro al género de la vista.</t>
  </si>
  <si>
    <t>Coloca vivos en máquina recta en vista.</t>
  </si>
  <si>
    <t>Deberá realizar toda clase de bolsillos completos.</t>
  </si>
  <si>
    <t>NOTA: LAS ESCALAS SALARIALES AQUÍ PREVISTAS SE INCREMENTARÁN POR APLICACION DE LOS ADICIONALES PARA LA ZONA  PATAGONICA DISPUESTOS EN EL ART. Nº 40 DE LA PRESENTE.</t>
  </si>
  <si>
    <t>Deberá conocer y realizar eventualmente cualquiera  de las siguientes tareas:</t>
  </si>
  <si>
    <t>Deberá conocer y realizar eventualmente cualquiera   de las siguientes tareas:</t>
  </si>
  <si>
    <t>Hace toda clase de ojales, excepto figurados.</t>
  </si>
  <si>
    <t>Es el trabajador que sepa cose en cualquier tipo de máquina siempre refiriéndose a guantes ya sea sujete, piqué, seller, baquetee, etc. y de tela en general no conociendo a la vez la preparación para la costura y la terminación completa del guante.</t>
  </si>
  <si>
    <t>CORDONERO</t>
  </si>
  <si>
    <t>Costura única para paraguas, a máquina.</t>
  </si>
  <si>
    <t>Armado de puntas.</t>
  </si>
  <si>
    <t>Remate.</t>
  </si>
  <si>
    <t>Preparación de internos y trabajos de tornería en especial.</t>
  </si>
  <si>
    <t>Es el personal que realiza las siguientes tareas:</t>
  </si>
  <si>
    <t>Roseta externa.</t>
  </si>
  <si>
    <t>Colocación de elástico y su preparación.</t>
  </si>
  <si>
    <t>Puntadas en las varillas.</t>
  </si>
  <si>
    <t>Trabajo de torno.</t>
  </si>
  <si>
    <t>b) Las empresas se encargarán de enviar al domicilio del cliente el material de colocación en los casos en que por razones de dimensión, colocación, peso o dificultad de traslado le impidan hacerlo al personal, como también la provisión de las escaleras correspondientes, cuando el cliente no disponga de ellas. Se recomienda al personal de las Empresas contemplar esta situación, con las consideraciones necesarias, en caso de fuerza mayor o necesidad, poniendo de su parte la mas amplia voluntad para resolver el caso que se plantee, como se ha venido realizando hasta la fecha.</t>
  </si>
  <si>
    <t>Los trabajadores que laboren en una máquina recta y un máquina especial y/o en dos o más máquinas especiales, percibirán un adicional del diez por ciento (10%) sobre sus respectivos salarios básicos establecidos en el presente capítulo.</t>
  </si>
  <si>
    <t>Todos los trabajadores que efectúen tareas en prendas de Napalán o Gamulán deberán utilizar obligatoriamente barbijos provistos por la empresa.</t>
  </si>
  <si>
    <t>Coloca vivos con máquina específica.</t>
  </si>
  <si>
    <t>Encandalillar piernas completamente.</t>
  </si>
  <si>
    <t>Cierra bolsillos de costado.</t>
  </si>
  <si>
    <t>Pega cierre relámpago en cartera del lado izquierdo, o derecho con guía.</t>
  </si>
  <si>
    <t>Termina el pantalón atrás. (ensanche de cintura)</t>
  </si>
  <si>
    <t>Une forro con entretela para preparar forrado de cintura.</t>
  </si>
  <si>
    <t>Hace pliegues en general</t>
  </si>
  <si>
    <t>CORTADO DE PAñUELOS</t>
  </si>
  <si>
    <t>LAVADEROS  Y ALMIDONADORES A MAQUINA</t>
  </si>
  <si>
    <t xml:space="preserve">LAVADEROS Y ALMIDONADORES DE TIRILLAS Y PECHERAS A MANO </t>
  </si>
  <si>
    <t>ABRILLANTADOR, AFINADOR Y DOBLADOR A VAPOR</t>
  </si>
  <si>
    <t>DOBLADO A MANO</t>
  </si>
  <si>
    <t>RAMA TAPICERIA</t>
  </si>
  <si>
    <t>ARMADO Y COLOCACION</t>
  </si>
  <si>
    <t>COSTURA A MANO O A MAQUINA</t>
  </si>
  <si>
    <t>Es el trabajador que deberá conocer y realizar habitualmente como mínimo 10 de las tareas enunciadas en el inciso 2, Oficial calificado de su respectiva especialidad.</t>
  </si>
  <si>
    <t>Overlock - Vainilla - Vainilla Deshilada - Cordón - zigzag - Festones - Festón Ondita - Punto Turco - Deshilado - Invisible - Rulote - Alforza - Dos o mas Agujas - Pata de Gallo - ojalillos Autolap - Pasa Elástico - Bastes - Forrar Botones - Collareta Remallado - Máquina Autómata de Pegar Bolsillo - Máquina Autómata Etiquetadora - Pega Elástico - Cañón con Recortador.</t>
  </si>
  <si>
    <t>Es el trabajador que mantiene una diaria labor de acuerdo al promedio de trabajo realizado , tomando como base de promedio la producción efectiva y normal de todos los trabajadores que se dediquen a su especialidad, de acuerdo a la organización, maquinaria y tecnología de cada Empresa.</t>
  </si>
  <si>
    <t>CONFECCION Y COSTURA DE COLCHONES</t>
  </si>
  <si>
    <t>SECTOR ESPUMACION</t>
  </si>
  <si>
    <t>Es el trabajador que mantiene una diaria labor de acuerdo al promedio de trabajo realizado, tomando como base de promedio la producción efectiva y normal de todos los trabajadores que se dediquen a su especialidad, de acuerdo a la organización, maquinaria , tecnología y exigencias de calidad.</t>
  </si>
  <si>
    <r>
      <t xml:space="preserve">b) Todas las operaciones que comprenden el proceso de producción de cabezas de mangas para prendas de vestir </t>
    </r>
    <r>
      <rPr>
        <sz val="10"/>
        <rFont val="Arial"/>
        <family val="2"/>
      </rPr>
      <t>según Anexo B1, B2 y B3</t>
    </r>
  </si>
  <si>
    <r>
      <t xml:space="preserve">c) Todas las operaciones que comprenden el proceso de producción de piezas de pecho para prendas de vestir </t>
    </r>
    <r>
      <rPr>
        <sz val="10"/>
        <rFont val="Arial"/>
        <family val="2"/>
      </rPr>
      <t>según Anexo C1, C2 y C3</t>
    </r>
  </si>
  <si>
    <t>Frunce trompa de mangas.</t>
  </si>
  <si>
    <t>Enviva costados y/o cuellos y/o delantero y/o  espaldas con guías.</t>
  </si>
  <si>
    <t>Es el trabajador que posee conocimientos mecánicos, eléctricos o electrónicos necesarios para el normal mantenimiento de su especialidad.</t>
  </si>
  <si>
    <t>Secunda al principal del Sector en tareas complementarias de limpieza, armado, etc. sin conocimientos específicos.</t>
  </si>
  <si>
    <t>Durante el período en que en las Empresas se confeccionen prendas correspondientes a los Incisos del Capítulo VIII los trabajadores percibirán los salarios correspondientes a dicho capítulo durante el tiempo que dure la ejecución de dichas tareas.</t>
  </si>
  <si>
    <t>Los trabajadores con las categorías de Oficiales Calificados y Oficiales que tengan a su cargo la orientación y enseñanza del personal, percibirán un adicional del veinte por ciento (20%) más de sus respectivos salarios básicos.</t>
  </si>
  <si>
    <t>PLANCHADOR A MANO O A MAQUINA</t>
  </si>
  <si>
    <t>COSTURERA POMPIERA CALIFICADA</t>
  </si>
  <si>
    <t>GUANTES DE CUERO, DE TELA Y DEPORTIVOS.</t>
  </si>
  <si>
    <t>RAMA DE CUERO</t>
  </si>
  <si>
    <t>RAMA TELA</t>
  </si>
  <si>
    <t>RAMA GUANTES INDUSTRIALES EN CUALQUIER TIPO DE MATERIAL.</t>
  </si>
  <si>
    <t>RAMA PARAGUAS</t>
  </si>
  <si>
    <t>Añade bajo cuello y/o banana</t>
  </si>
  <si>
    <t>Encandelillar delanteros y costadillos y espaldas y mangas en forro.</t>
  </si>
  <si>
    <t>Cuando las mismas fueran confeccionadas por un grupo de trabajo (dos o más personas), será considerado como pequeña producción y no corresponderá el pago del adicional mencionado.</t>
  </si>
  <si>
    <t>Como estas pequeñas producciones requieren un tiempo inicial de adaptación al costurero, la Empresa deberá arbitrar los medios para que no influya negativamente en el premio por productividad.</t>
  </si>
  <si>
    <r>
      <t>ll)</t>
    </r>
    <r>
      <rPr>
        <b/>
        <sz val="10"/>
        <rFont val="Times New Roman"/>
        <family val="1"/>
      </rPr>
      <t xml:space="preserve">      </t>
    </r>
    <r>
      <rPr>
        <b/>
        <sz val="10"/>
        <rFont val="Arial"/>
        <family val="2"/>
      </rPr>
      <t>PRUEBAS Y CAMBIOS DE CATEGORÍA.</t>
    </r>
  </si>
  <si>
    <t>Responsable de la Mesa de Arreglos.</t>
  </si>
  <si>
    <t>Marca y/o toma composturas.</t>
  </si>
  <si>
    <t>Puede participar en su realización.</t>
  </si>
  <si>
    <t>Tiene a su cargo un máximo de diez trabajadores.</t>
  </si>
  <si>
    <t>Termina el sombrero a medida.</t>
  </si>
  <si>
    <t>Hace todo el sombrero en cualquier clase de material.</t>
  </si>
  <si>
    <t>Adorna el sombrero.</t>
  </si>
  <si>
    <t>Adapta el sombrero a la clienta.</t>
  </si>
  <si>
    <t>Puede completar su horario a pedido del empleador con tareas relacionadas al oficio siempre que las mismas estén de acuerdo a su calificación profesional.</t>
  </si>
  <si>
    <t>Hace modelos exclusivos.</t>
  </si>
  <si>
    <t>Crea sombreros.</t>
  </si>
  <si>
    <t>Confecciona sombreros.</t>
  </si>
  <si>
    <t>Confecciona polleras.</t>
  </si>
  <si>
    <t>Hace cualquier prenda completa.</t>
  </si>
  <si>
    <t>Repasa forros internos del chaleco terminado con plancha manual.</t>
  </si>
  <si>
    <t>Pega refuerzos fusionables.</t>
  </si>
  <si>
    <t>Plancha forros en proceso.</t>
  </si>
  <si>
    <t>Plancha partes del chaleco sin terminar en proceso de producción.</t>
  </si>
  <si>
    <t>Fusiona delanteros del chaleco.</t>
  </si>
  <si>
    <t>Abre costuras del chaleco.</t>
  </si>
  <si>
    <t>Hilvana mangas.</t>
  </si>
  <si>
    <t>Plancha cualquier parte de la prenda terminada: o sea, mangas y/o delanteros y/o espaldas y/o cuellos y/o sisa internas i externas y/o solapas y/u hombros.</t>
  </si>
  <si>
    <t>BIS. OFICIAL</t>
  </si>
  <si>
    <t>BIS II. MEDIO OFICIAL</t>
  </si>
  <si>
    <t>OVERLOCK - DOS, TRES O MÁS AGUJAS - OJALES - UNA AGUJA Y CUCHILLA - ATRAQUES - PASACINTOS - CUERITOS - ZIG-ZAG - BOTONES - BROCHES - HACER MATELASSÉ -</t>
  </si>
  <si>
    <t>OFICIAL DE MAQUINA Y/O MANO</t>
  </si>
  <si>
    <t>MEDIO OFICIAL DE MAQUINA Y/O MANO</t>
  </si>
  <si>
    <t xml:space="preserve">ORNAMENTOS, MUÑECAS, ROPA DE MUÑECAS, JUGUETES DE PAÑO O TELA EN GENERAL, MATELASSE Y AFINES. </t>
  </si>
  <si>
    <t>Hace prendas completas.</t>
  </si>
  <si>
    <t>Arma prendas.</t>
  </si>
  <si>
    <t>Hace costuras a mano.</t>
  </si>
  <si>
    <t>Sobrecose.</t>
  </si>
  <si>
    <t>Pinta ojos.</t>
  </si>
  <si>
    <t>Pegan moñitos y/o Pelos.</t>
  </si>
  <si>
    <t>Pegan y colocan ojos.</t>
  </si>
  <si>
    <t>Embolsan.</t>
  </si>
  <si>
    <t>Rellena.</t>
  </si>
  <si>
    <t xml:space="preserve">Saca Pelitos. </t>
  </si>
  <si>
    <t>FANTASISTA</t>
  </si>
  <si>
    <t>Cierra sangría (costura interna de forro de manga).</t>
  </si>
  <si>
    <t>Realiza todas las tareas del preparado por no venir éste realizado del corte y/o está a su cargo el grupo de preparación para el taller.</t>
  </si>
  <si>
    <t>Hace toda clase de ojales a mano.</t>
  </si>
  <si>
    <t>Hilvana hombros.</t>
  </si>
  <si>
    <t>Hilvanar sisas.</t>
  </si>
  <si>
    <t>Hace ojales militares en máquina común.</t>
  </si>
  <si>
    <t>Carga costados y/o cuello y/o espalda.</t>
  </si>
  <si>
    <t>Coloca chorizo en manga cosida o suelta y/u  hombreras.</t>
  </si>
  <si>
    <t>Enviva costados y/o cuellos y/o delanteros y/o  espaldas sin guía.</t>
  </si>
  <si>
    <t>Hilvana delanteros y/o bajo cuello al escote y/o cuellos pegados.</t>
  </si>
  <si>
    <t>POMPIER</t>
  </si>
  <si>
    <t>PANTALONERO</t>
  </si>
  <si>
    <t>OFICIAL CALIFICADO   (Pasa a Of. Calif. Multi "B" Cap. XVII)</t>
  </si>
  <si>
    <t>OFICIAL (Pasa a Of. Costura Calif.  Cap. XVII)</t>
  </si>
  <si>
    <t>Los trabajadores que realicen las siguientes tareas a saber: ruedos, ruloté, aplicación de pedrería, pegar cierres y/o botones y/o presillas etc., bajo las indicaciones de su superior, percibirán un adicional del diez por ciento (10%) más sobre su  respectivo salario básico.</t>
  </si>
  <si>
    <t>Coloca galones y/o ginetas.</t>
  </si>
  <si>
    <t>Hace accesórios y/o galones y/o ginetas y/u hombreras.</t>
  </si>
  <si>
    <t>Es el trabajador que realiza y marca todas las tareas correspondientes a los arreglos y/o composturas.</t>
  </si>
  <si>
    <t>Responsable del trabajo de mesa que dirige, estando a su cargo el armado de las prendas, Tendrá Oficial Calificado, Oficial y Medio Oficial, con un máximo de diez trabajadores.</t>
  </si>
  <si>
    <t>Es el trabajador que confecciona el pantalón completo</t>
  </si>
  <si>
    <t>Hace ojales y/o todo tipo de bolsillos</t>
  </si>
  <si>
    <t>Cose entrepiernas y/o costados</t>
  </si>
  <si>
    <t>Hace bajos y/o coloca broches</t>
  </si>
  <si>
    <t>Pega botones</t>
  </si>
  <si>
    <t>Pespuntea para afirmar pie de cuello en escote.</t>
  </si>
  <si>
    <t>Coser espejo: coser cuello suelto a vista suelta.</t>
  </si>
  <si>
    <t>Encandalilla delantero y costadillo y espalda y  mangas en género.</t>
  </si>
  <si>
    <t>Coloca banana a bajo cuello o a tapa cuello y/o  pitucones y/o escudos.</t>
  </si>
  <si>
    <t>Carga costuras.</t>
  </si>
  <si>
    <t>Forra espejos y/o abertura y/o bajo cuello y/o bajo con máquina específica.</t>
  </si>
  <si>
    <t xml:space="preserve">Cose costura de costado y/u hombros en forros.  </t>
  </si>
  <si>
    <t>Coloca mangas de forro a cuerpo de forro.</t>
  </si>
  <si>
    <t>Coloca carteras y/o carteritas y/o plaqué todo en forro.</t>
  </si>
  <si>
    <t>Cierra carteritas de pecho.</t>
  </si>
  <si>
    <t xml:space="preserve">Coloca vivos con máquina específica.           </t>
  </si>
  <si>
    <t>Pespuntea carteras.</t>
  </si>
  <si>
    <t>Hace ojales figurados.</t>
  </si>
  <si>
    <t>Cierra carterón de delanteros.</t>
  </si>
  <si>
    <t>Hace carterón de delanteros.</t>
  </si>
  <si>
    <t>Hace ojales militares en máquina específica.</t>
  </si>
  <si>
    <t>Cierra bolsas de bolsillos.</t>
  </si>
  <si>
    <t>Prepara entretela y/o bajo cuello para el picado.</t>
  </si>
  <si>
    <t>Cose etiquetas y/o refuerzos.</t>
  </si>
  <si>
    <t>Cose espaldas, mangas y vista en forro.</t>
  </si>
  <si>
    <t>coloca corderitos y/o matelassé y/o vistas con o sin solapa de cuero.</t>
  </si>
  <si>
    <t>cierra costados y mangas con overlock</t>
  </si>
  <si>
    <t>coloca recortes a mangas.</t>
  </si>
  <si>
    <t>encandalilla y sobrehila.</t>
  </si>
  <si>
    <t>hace ruedos en aberturas de mangas y/o arreglos.</t>
  </si>
  <si>
    <t>hace y coloca vistas.</t>
  </si>
  <si>
    <t>hace puntas de puño y cinturas en U.</t>
  </si>
  <si>
    <t>pega percalina con vivos a delanteros y/o sobrepuestos y/o cierres en partes y/o botones</t>
  </si>
  <si>
    <t>y/o tachas y/o broches y/u ojalillos.</t>
  </si>
  <si>
    <t>une hombros.</t>
  </si>
  <si>
    <t>INDUMENTARIA DEPORTIVA</t>
  </si>
  <si>
    <t>Armar costados y/o mangas y/o interiores desmontables.</t>
  </si>
  <si>
    <t>Cerrado completo de interior con exterior.</t>
  </si>
  <si>
    <t>Cortar bolsillos ojal y pespuntear.</t>
  </si>
  <si>
    <t>Coloca cintura con o sin elástico.</t>
  </si>
  <si>
    <t>Repasa forros internos de las prendas terminadas.</t>
  </si>
  <si>
    <t>Plancha cintura y/o piernas y/o partes del pantalón terminado.</t>
  </si>
  <si>
    <t>Plancha el chaleco terminado completo con plancha de mano.</t>
  </si>
  <si>
    <t>Plancha partes del saco sin terminar y/o en proceso de producción.</t>
  </si>
  <si>
    <t>Fusiona delanteros del saco.</t>
  </si>
  <si>
    <t>Abre costuras y/o carga costuras del saco.</t>
  </si>
  <si>
    <t>Plancha vivos de bolsillos y/o carteras colocadas y/o pliegues.</t>
  </si>
  <si>
    <t>Plancha el chaleco completo terminado completo con plancha máquina a vapor.</t>
  </si>
  <si>
    <t>Encandelillar piernas completamente.</t>
  </si>
  <si>
    <t>Termina punta de cintura sin pico.</t>
  </si>
  <si>
    <t>Encandelillado en general.</t>
  </si>
  <si>
    <t>Refina la cartera y los avíos cuando no vienen refinados del corte.</t>
  </si>
  <si>
    <t>Es el trabajador que deberá conocer y realizar eventualmente cualquiera de las siguientes tareas: Coloca cuellos y/o puños.</t>
  </si>
  <si>
    <t>Coloca canesú.</t>
  </si>
  <si>
    <t>Coloca carteras de delantero.</t>
  </si>
  <si>
    <t>Hace cuello y/o puño completos.</t>
  </si>
  <si>
    <t>Hace vistas y/o carterón delantero.</t>
  </si>
  <si>
    <t>Pespuntea bolsillo ojal.</t>
  </si>
  <si>
    <t>Coloca bolsillos.</t>
  </si>
  <si>
    <t>Hace bolsillos sencillos y/o cinturones y/o cuellos sencillos y/o dobladillos y/o mangas sencillas y/u ojales militares y/o terminaciones de polleras.</t>
  </si>
  <si>
    <t>Dobladilla o encandalilla.</t>
  </si>
  <si>
    <t>Pega y pespuntea cintura.</t>
  </si>
  <si>
    <t>Plancha la prenda completa.</t>
  </si>
  <si>
    <t>Abre costura y plancha partes de la prenda.</t>
  </si>
  <si>
    <t>Plancha la prenda de acuerdo a la modalidad de la casa.</t>
  </si>
  <si>
    <t>Abre costura.</t>
  </si>
  <si>
    <t>Es el que separa y prepara toda clase de trabajo e implementos para las máquinas y mano.</t>
  </si>
  <si>
    <t>Es el trabajador que revisa y controla la calidad de la prenda en los talleres internos para determinar los defectos técnicos que la misma pudiera tener.</t>
  </si>
  <si>
    <t>BORDADOS EN GENERAL, ESTAMPADOS EN GENERAL</t>
  </si>
  <si>
    <t>Limpieza de la máquina.</t>
  </si>
  <si>
    <t>TRABAJO EN TALLERES DE CONFECCION, CAMPERAS Y CHALECOS, EN TELA DE JEANS, DENIM, BROCKEN, TWILL, CORDEROY, LONETA Y EN TELA CON MEZCLA DE ALGODON Y LANA.</t>
  </si>
  <si>
    <t>CAMISAS</t>
  </si>
  <si>
    <t>CAMPERAS, CHALECOS Y CAMISAS</t>
  </si>
  <si>
    <t>PLANCHADO A MANO (CAMISAS).</t>
  </si>
  <si>
    <t>REVISADO Y CONTROL DE CALIDAD.</t>
  </si>
  <si>
    <t>Marca ojales</t>
  </si>
  <si>
    <t>Hace carteras para bolsillo</t>
  </si>
  <si>
    <t>CHOMBAS, REMERAS, BUZOS, SHORTS, JOGGINGS, CALZAS DE TODO TIPO, FUSSEAU, BERMUDAS, POLERAS. ( PARA AMBOS SEXOS)</t>
  </si>
  <si>
    <t xml:space="preserve">                 * Retirar y atar las prendas planchadas.</t>
  </si>
  <si>
    <t xml:space="preserve">                 * Colgar y descolgar las prendas del lugar de trabajo.</t>
  </si>
  <si>
    <t xml:space="preserve">                 * Abastecer el Sector.</t>
  </si>
  <si>
    <r>
      <t>13 BIS.5. HORNO</t>
    </r>
    <r>
      <rPr>
        <sz val="10"/>
        <rFont val="Arial"/>
        <family val="2"/>
      </rPr>
      <t xml:space="preserve"> : Es el trabajador que se inicia en el Sector.</t>
    </r>
  </si>
  <si>
    <r>
      <t>13 BIS.6. TRABAJOS ESPECIALES</t>
    </r>
    <r>
      <rPr>
        <sz val="10"/>
        <rFont val="Arial"/>
        <family val="2"/>
      </rPr>
      <t xml:space="preserve"> : Es el trabajador que se inicia en el Sector.</t>
    </r>
  </si>
  <si>
    <r>
      <t>13 BIS.7. CONTROL DE CALIDAD</t>
    </r>
    <r>
      <rPr>
        <sz val="10"/>
        <rFont val="Arial"/>
        <family val="2"/>
      </rPr>
      <t xml:space="preserve"> : Es el trabajador que abastece el Sector.</t>
    </r>
  </si>
  <si>
    <t>CATEGORIA 13 BIS</t>
  </si>
  <si>
    <t xml:space="preserve">CONDICION GENERAL PARA LAS CATEGORIAS 13 </t>
  </si>
  <si>
    <t>CONDICION GENERAL PARA LAS CATEGORIAS 13 BIS</t>
  </si>
  <si>
    <t>PLANCHADO A MAQUINA Y/O A MANO (Para todo el capítulo)</t>
  </si>
  <si>
    <t>TRABAJO A MAQUINA</t>
  </si>
  <si>
    <t>TALLERES   DE  POMPA  DE SASTRERIAS PARA HOMBRES, SENORAS Y NINOS  TALLERES INTERNOS DE   SASTRERIA  A  MEDIDA PARA HOMBRES  Y NIÑOS.</t>
  </si>
  <si>
    <t>TALLERES DE POMPA DE SASTRERIA PARA HOMBRES.</t>
  </si>
  <si>
    <t xml:space="preserve">TALLERES DE POMPA DE SASTRERIA PARA SEÑORAS Y NIÑOS </t>
  </si>
  <si>
    <t>TALLERES INTERNOS DE PANTALONES A MEDIDA.</t>
  </si>
  <si>
    <t>TALLERES INTERNOS DE CHALECOS A MEDIDA</t>
  </si>
  <si>
    <t>Hace ojales.</t>
  </si>
  <si>
    <t>Es el trabajador que realiza todas las tareas correspondientes a los arreglos y o composturas.</t>
  </si>
  <si>
    <t>Es el trabajador que dirige o marca o realiza composturas.</t>
  </si>
  <si>
    <t>Deberá conocer y realizar eventualmente cualquiera de las siguientes tareas:</t>
  </si>
  <si>
    <t>Bordado sin bastidores.</t>
  </si>
  <si>
    <t>Conocimientos generales del bordado.</t>
  </si>
  <si>
    <t>OFICIAL BORDADOR/A CALIFICADO EN MAQUINAS MANUALES (festón, overlock)</t>
  </si>
  <si>
    <t>OFICIAL BORDADOR/A CALIFICADO A MANO</t>
  </si>
  <si>
    <t>OFICIAL BORDADOR/A CALIFICADO A MAQUINAS MECANICAS (jackard)</t>
  </si>
  <si>
    <t>coloca mangas y/o cuellos y/o pecheras.</t>
  </si>
  <si>
    <t>Hace forrados y/o terminaciones.</t>
  </si>
  <si>
    <t>Surfila.</t>
  </si>
  <si>
    <t>Termina ruedos.</t>
  </si>
  <si>
    <t>Deberá realizar la prenda completa o las partes principales de las mismas.</t>
  </si>
  <si>
    <t>Hace batita con costura francesa y/o chiripá y/u ositos y/o baberos.</t>
  </si>
  <si>
    <t>Revisa en el taller interno la confección de prendas para determinar los defectos técnicos que la misma pudiera tener y su calidad.</t>
  </si>
  <si>
    <t>Separa y prepara toda clase de trabajos e implementos para la confección a máquina o mano con responsabilidad de control.</t>
  </si>
  <si>
    <t>PLANCHADO A MAQUINA PESADA Y A VAPOR</t>
  </si>
  <si>
    <t>Plancha toda clase de prendas completas</t>
  </si>
  <si>
    <t>SASTRERIAS PARA SEÑORAS Y NIÑAS, CLASICOS Y FANTASIAS, TAPADOS Y TAILLEURS.</t>
  </si>
  <si>
    <t>FABRICA, TALLERES, CONFECCIONISTAS Y ESTABLECIMIENTOS EN GENERAL QUE SE DEDIQUEN A LA CONFECCION DE SOMBREROS DE SEÑORAS, SEÑORITAS Y NIÑAS.</t>
  </si>
  <si>
    <t>Deberá realizar como mínimo una de las tareas enunciadas a continuación:</t>
  </si>
  <si>
    <t>arma cuellos y/o puños y/o presillas y/o tachas y/o canesú y/o charreteras.</t>
  </si>
  <si>
    <t>coloca solapas.</t>
  </si>
  <si>
    <t>hace arreglos.</t>
  </si>
  <si>
    <t>pega canesú y trasero y/o tirilla de manga.</t>
  </si>
  <si>
    <t>pega hombros y charreteras.</t>
  </si>
  <si>
    <t>pespuntea hombros.</t>
  </si>
  <si>
    <t>Confecciona vestidos y/o blusas.</t>
  </si>
  <si>
    <t>Recorta drapeado y sus partes principales.</t>
  </si>
  <si>
    <t>Confecciona un vestido o demás prendas propias de la modistería.</t>
  </si>
  <si>
    <t>LENCERIA Y CORSETERIA EN GENERAL - CORPIÑOS - BIKINIS (TRUSAS) BODYS - TOPS - FAJAS - TRAJES DE BAÑO - LIGAS - TIRADORES - CINTURONES - ORTOPEDIA, CUELLOS, CORSET Y SIMILARES - PAÑALES - BOMBACHAS.</t>
  </si>
  <si>
    <t xml:space="preserve">AVÍOS INTERIORES PARA PRENDAS DE VESTIR. </t>
  </si>
  <si>
    <t xml:space="preserve">TALLERES DE CONFECCION Y DE MEDIDA DE AVÍOS INTERIORES PARA PRENDAS DE VESTIR EN GENERAL, CUALQUIERA FUERE EL MATERIAL EMPLEADO EN SU CONFECCION Y/O ELABORACIÓN. </t>
  </si>
  <si>
    <t xml:space="preserve">Dicha producción no debe ser inferior al promedio del Oficial Calificado y deberá realizar todas las tareas de todos los procesos enunciadas en los siguientes incisos conforme a calidad normal y habitual registradas en la empresa </t>
  </si>
  <si>
    <r>
      <t xml:space="preserve">a) Todas las operaciones que comprenden el proceso de producción de hombreras para prendas de vestir </t>
    </r>
    <r>
      <rPr>
        <sz val="10"/>
        <rFont val="Arial"/>
        <family val="2"/>
      </rPr>
      <t>según Anexo A1, A2 y A3</t>
    </r>
  </si>
  <si>
    <t>Es el que separa, prepara, distribuye y retira toda clase de trabajos e implementos para las máquinas y/o mano, con responsabilidad de control.</t>
  </si>
  <si>
    <t>TRABAJO A MANO, MESA Y PREPARACION PARA CHALECOS</t>
  </si>
  <si>
    <t>R E V I S A D O</t>
  </si>
  <si>
    <t>Cortadora de hilos en prendas en proceso de producción y final.</t>
  </si>
  <si>
    <t>Coloca botón, broches, tachas.</t>
  </si>
  <si>
    <t>Corta pasacintos.</t>
  </si>
  <si>
    <t>Da vuelta presillas, tapitas, charreteras, etc.</t>
  </si>
  <si>
    <t>Ensambladores en general.</t>
  </si>
  <si>
    <t>Enrolla pasacintos y/o cintura.</t>
  </si>
  <si>
    <t>Embolsa, empaqueta.</t>
  </si>
  <si>
    <t>Limpia las prendas.</t>
  </si>
  <si>
    <t>Marca posiciones de botones y/u ojales y/o broches.</t>
  </si>
  <si>
    <t>Numeradora y/o loteadora de partes.</t>
  </si>
  <si>
    <t>Plancha a mano parte de la prenda en proceso de producción.</t>
  </si>
  <si>
    <t>Reparte hilos.</t>
  </si>
  <si>
    <t>Revisa carteras y/o cierres.</t>
  </si>
  <si>
    <t>Termina bocamanga a mano.</t>
  </si>
  <si>
    <t>Corta bolsillo ojal y pespuntea.</t>
  </si>
  <si>
    <t>Es el trabajador cuyo rendimiento mínimo es el setenta por ciento (70%) de la producción del oficial de su especialidad y/o a falta de este último del Oficial Calificado.</t>
  </si>
  <si>
    <t xml:space="preserve">Hace toda clase de ojales.        </t>
  </si>
  <si>
    <t>Atraca sisas sin hilvanar.</t>
  </si>
  <si>
    <t>Controla calidad intermedios.</t>
  </si>
  <si>
    <t>Refina cuellos pegados y/o delanteros en género sin molde.</t>
  </si>
  <si>
    <t>Encuarta vistas y/o delanteros.</t>
  </si>
  <si>
    <t>Dobla delanteros hilvanando al mismo tiempo y/o forra espejos.</t>
  </si>
  <si>
    <t xml:space="preserve">Hilvana hombros. </t>
  </si>
  <si>
    <t>Coloca pasamano en orillo de delantero.</t>
  </si>
  <si>
    <t>Cose pasamanos a entretela encuartada.</t>
  </si>
  <si>
    <t>Distribuye trabajo.</t>
  </si>
  <si>
    <t>Prepara toda clase de trabajo para las máquinas  y/o corrige imperfecciones del corte.</t>
  </si>
  <si>
    <t>Marca y refina tapas, cuellos banana y bajo cuellos.</t>
  </si>
  <si>
    <t>Cierra cartera de pecho.</t>
  </si>
  <si>
    <t>Coloca hombreras y/o ruletillos.</t>
  </si>
  <si>
    <t>Dobla tapa de cuello hilvanándola al mismo tiempo.</t>
  </si>
  <si>
    <t>Revisa costuras en proceso de producción y/o terminadas.</t>
  </si>
  <si>
    <t>Refina delantero en troqueladora y/o con moldes.</t>
  </si>
  <si>
    <t>Refina mangas en género sin moldes.</t>
  </si>
  <si>
    <t>Forra bajos de cuellos y/o sisas superiores y/o bocamangas y/o pasamanos.</t>
  </si>
  <si>
    <t>Punto atrás en la sisa hilvanada y/o cruzado en  las mangas.</t>
  </si>
  <si>
    <t>Termina aberturas de mangas.</t>
  </si>
  <si>
    <t>Refina bolsillos y/o entretelas en el delantero  y/o plaqué marcados y/o cantos en el delantero.</t>
  </si>
  <si>
    <t>Cose etiquetas internas al final y/o encandalilla.</t>
  </si>
  <si>
    <t>c) Asimismo corta y/o coloca elásticos, cintas, etc.; corta collaretas; hace costuras manuales; acomoda y/o  marca con tiza u otro elemento las partes que sean necesarias para facilitar la costura; pega entretelas o similares; coloca transfers; corta los hilos sobrantes de costura; plancha por medios mecánicos o manuales partes de prendas; revisa, dobla, etiqueta, ensobra, clasifica, etc., como así también realiza todas las otras tareas manuales que sean específicas de la producción de la Empresa.-</t>
  </si>
  <si>
    <t>DISPOSICIONES ESPECÍFICAS DEL CAPÍTULO</t>
  </si>
  <si>
    <t>Estas disposiciones reemplazan a cualquier otra que, por similar concepto, estuvieran establecidas o lo estén en el futuro, en las Disposiciones Generales del presente CCT de la actividad.</t>
  </si>
  <si>
    <t xml:space="preserve">l)  ADICIONAL POR CAPACITACIÓN A LOS COMPAÑEROS DE TRABAJO: </t>
  </si>
  <si>
    <t xml:space="preserve">Las exigencias actuales del mercado de la indumentaria en telas de punto, demanda escalas de producción más pequeñas, artículos cada vez más variados, y con el aporte de costuras de diferentes tipos de máquinas. </t>
  </si>
  <si>
    <t>Es el trabajador/a que revisa y controla la confección de la prenda terminada para determinar los defectos técnicos que la misma pudiera tener.</t>
  </si>
  <si>
    <t>Es el trabajador/a que revisa y controla la confección de la prenda en el proceso de producción para determinar los defectos técnicos que la misma pudiera tener.</t>
  </si>
  <si>
    <t>Abanicar y/o armar la faja para probar.</t>
  </si>
  <si>
    <t>Ballenar.</t>
  </si>
  <si>
    <t>Rectifica la faja después de probada.</t>
  </si>
  <si>
    <t>Termina toda la operación de máquina.</t>
  </si>
  <si>
    <t>Coloca ojalillos a máquina de mano.</t>
  </si>
  <si>
    <t>Cose cintas y/o felpas y/o puntillas.</t>
  </si>
  <si>
    <t>Hace terminaciones a mano.</t>
  </si>
  <si>
    <t>El oficial que cumpla trabajos de probador percibirá un adicional de un veinte por ciento (20%) más sobre su respectivo salario básico.</t>
  </si>
  <si>
    <t>Une punta de cuello a punta de solapa.</t>
  </si>
  <si>
    <t>Es el trabajador que realiza, o está en condiciones de realizar, las tareas productivas relativas a la confección de indumentaria en telas de punto, de acuerdo a la organización particular de la Empresa, manejando como mínimo dos tipos de máquinas diferentes (por ejemplo Overlock y Recta), con sus respectivos dispositivos, accesorios, etc., con un alto nivel de calidad, alcanzando de manera regular, niveles de producción no inferiores al 90% del OFICIAL PRODUCTIVO CALIFICADO.-</t>
  </si>
  <si>
    <t>MEDIANTE UTILIZACIÓN CONTINUA Y SISTEMÁTICA DE MÁQUINAS Y EQUIPOS.</t>
  </si>
  <si>
    <t>A) PRODUCCIÓN ASISTIDA.</t>
  </si>
  <si>
    <t>coloca el forro y/o tafilete y/o a la visera.</t>
  </si>
  <si>
    <t>da pespuntes y/o la medida.</t>
  </si>
  <si>
    <t>hace capotitas y/o pespunteado de ala.</t>
  </si>
  <si>
    <t>Hace el bolsillo completo: el que sepa colocar vivos en género y tapas y carteritas de pecho y plaqué todo con máquina recta.(Realiza todas las operaciones).</t>
  </si>
  <si>
    <t>Cose centro de espalda en género a cuadro y/u hombros hilvanados y/o mangas hilvanadas y/o susones y/o costadillos y/o aberturas y/o bajos y/o costados.</t>
  </si>
  <si>
    <t>Prepara stores, bandeaux y pone a medida los mismos.</t>
  </si>
  <si>
    <t>Confecciona colchas "intermedias".</t>
  </si>
  <si>
    <t>Secunda y prepara el trabajo para el oficial.</t>
  </si>
  <si>
    <t>Pega ruedas y/o ganchos y/o plomos.</t>
  </si>
  <si>
    <t>Corta varillas y orillos de tela, etc.</t>
  </si>
  <si>
    <t>Confecciona colchas "sencillas".</t>
  </si>
  <si>
    <t>ESPECIFICACION DE TAREAS Y SALARIOS PARA TALLER DE SACOS, TAPADOS, GABANES, PERRAMUS, PILOTOS, IMPERMEABLES Y CHALECOS.</t>
  </si>
  <si>
    <t>TRABAJADORES/AS QUE CONFECCIONAN PRENDAS DE MEDIDA EN TALLERES INTERNOS.</t>
  </si>
  <si>
    <t>Es la trabajadora que se desempeña con conocimiento  en las principales tareas en la empresa, taller o  secciones.</t>
  </si>
  <si>
    <t>Pica cuellos y/o solapas. Hace ojales militares</t>
  </si>
  <si>
    <t>Recorta hombreras y/o sisas hilvanadas. Compagina Trabajos.</t>
  </si>
  <si>
    <t>Hace carteritas y/o cuellos y/o dobladillos en  plaqué y/u ojales y/o todo pegado para fusionar</t>
  </si>
  <si>
    <t>15</t>
  </si>
  <si>
    <t>16</t>
  </si>
  <si>
    <t>17</t>
  </si>
  <si>
    <t>18</t>
  </si>
  <si>
    <t>19</t>
  </si>
  <si>
    <t>20</t>
  </si>
  <si>
    <t>21</t>
  </si>
  <si>
    <t>22</t>
  </si>
  <si>
    <t>23</t>
  </si>
  <si>
    <t>24</t>
  </si>
  <si>
    <t>ARTICULO TRANSITORIO:</t>
  </si>
  <si>
    <t>REVISADOR</t>
  </si>
  <si>
    <t>Cierra trasero y/o costado y/o entrepiernas con o sin dobladillador.</t>
  </si>
  <si>
    <t>Corta bolsillo con ojal y pespuntea.</t>
  </si>
  <si>
    <t>Hace pespunte en bolsillo ojal y/o dibujo en cartera izquierda uniendo delanteros y/o bolsillo ojal en máquina automática.</t>
  </si>
  <si>
    <t>Pega bolsillo trasero o plaqué y/o cintura.</t>
  </si>
  <si>
    <t>Pespuntea cintura.</t>
  </si>
  <si>
    <t>Termina bolsillos, coloca bolsas, pespuntea, cierra ángulos y cierra bolsas.</t>
  </si>
  <si>
    <t>Hace bolsillo ojal.</t>
  </si>
  <si>
    <t>Hace costura de codo y/o costura interna de mangas en género.</t>
  </si>
  <si>
    <t>Enviva costados y/o cuellos y/o delantero y/o espaldas con guías.</t>
  </si>
  <si>
    <t>Encandelilla delantero y costadillos y espalda y mangas en género.</t>
  </si>
  <si>
    <t>Coloca banana a bajo cuello o a tapa cuello y/o pitucones y/o escudos.</t>
  </si>
  <si>
    <t>Cose costura de costado y/u hombros en forros.</t>
  </si>
  <si>
    <t xml:space="preserve">OFICIAL REVISADOR ESPECIALIZADO DE SACOS      </t>
  </si>
  <si>
    <t xml:space="preserve">OFICIAL REVISADOR CALIFICADO DE PLANCHA    </t>
  </si>
  <si>
    <t>Marca cuellos pegados y/o bolsillos plaqué a cuadro o rayas.</t>
  </si>
  <si>
    <t>Forra sisas completas y/o aberturas y/o bajos completos.</t>
  </si>
  <si>
    <t>Abre vivos colocados para bolsillos en género o en forro.</t>
  </si>
  <si>
    <t>Debe tener  conocimientos completos en la especialidad del planchado.</t>
  </si>
  <si>
    <t>Deberá tener conocimientos completos en la especialidad de chalecos para determinar los defectos técnicos en la prenda y su calidad.</t>
  </si>
  <si>
    <t>Hace terminaciones.</t>
  </si>
  <si>
    <t>Realiza una de las dos tareas.</t>
  </si>
  <si>
    <t>Marca composturas y/o las reformas.</t>
  </si>
  <si>
    <t>CATEGORIAS</t>
  </si>
  <si>
    <t>Debe saber hacer toda clase de cenefas, bandeaux, doceles, stores, fundas, colchas, etc. y preparar todos estos trabajos.</t>
  </si>
  <si>
    <t>Es el trabajador que realiza, o está en condiciones de realizar, todas las tareas de mano relativas a la confección y terminación de indumentaria en telas de punto, indicadas en el punto c) del OFICIAL DE MANO CALIFICADO MÚLTIPLE,  cubriendo los puestos que fueren necesarios según programación de tareas y de acuerdo a la organización particular de cada Empresa, manejando según necesidad, aparatos, dispositivos, herramientas, accesorios, etc., con un alto nivel de calidad, alcanzando de manera regular los niveles de producción establecidos y controlando la calidad de la producción en cualquier puesto en que fuese asignado.-</t>
  </si>
  <si>
    <t>Es el trabajador que realiza o está en condiciones de realizar, todas las tareas de mano relativas a la confección y terminación de indumentaria en telas de punto, indicadas en los puntos b) y c) del OFICIAL DE MANO CALIFICADO MÚLTIPLE, cubriendo los puestos que fueren necesarios según programación de tareas y de acuerdo a la organización particular de cada Empresa, manejando todo tipo de aparatos, dispositivos, herramientas, accesorios, etc., con un óptimo nivel de calidad, alcanzando de manera regular los niveles de producción establecidos y controlando la calidad de la producción en cualquier puesto en que fuese asignado.-</t>
  </si>
  <si>
    <t>Es el trabajador que realiza, o está en condiciones de realizar, todas las tareas mencionadas en los dos puntos anteriores, manejando igualmente todo tipo de aparatos, dispositivos, herramientas, accesorios, etc., con un óptimo nivel de calidad, alcanzando de manera regular, niveles de producción no inferiores al 90% del OFICIAL DE MANO CALIFICADO MÚLTIPLE “A”.-</t>
  </si>
  <si>
    <t>Es el trabajador que realiza, o está en condiciones de realizar, todas las tareas mencionadas en el punto anterior, manejando igualmente todo tipo de aparatos, dispositivos, herramientas, accesorios, etc., con un óptimo nivel de calidad, alcanzando de manera regular, niveles de producción no inferiores al 95% del OFICIAL DE MANO CALIFICADO MÚLTIPLE “A”.-</t>
  </si>
  <si>
    <t>Es el trabajador que realiza, o está en condiciones de realizar, todas las tareas de mano relativas a la confección y terminación de indumentaria en telas de punto, cubriendo los puestos que fueren necesarios según programación de tareas y de acuerdo a la organización particular de la Empresa, manejando todo tipo de aparatos, dispositivos, herramientas, accesorios, etc., con un óptimo nivel de calidad, alcanzando de manera regular los niveles de producción establecidos y controlando la calidad de la producción en cualquier puesto en que fuese asignado.-</t>
  </si>
  <si>
    <t>B) PRODUCCIÓN MANUAL.</t>
  </si>
  <si>
    <t xml:space="preserve">ROPA DE TEJIDO DE PUNTO </t>
  </si>
  <si>
    <t>Cuando el trabajador complete un período de 3 (TRES) meses trabajando en tareas de la categoría superior podrá acceder a la misma sin que medie condición restrictiva alguna en cuanto a nivel de rendimiento se refiera. Las horas trabajadas en la categoría superior serán remuneradas a todos los efectos de acuerdo con el valor convencional correspondiente a la misma y liquidadas separadamente, tomándose en cuenta para todas las licencias legales y/o convencionales.</t>
  </si>
  <si>
    <t>Los trabajadores que eventualmente realicen muestras o modelos y siempre que en la ejecución de los mismos no tome parte de la totalidad del personal, percibirá un 25% (veinticinco por ciento) sobre sus salarios básicos respectivos, únicamente durante el tiempo que dure la ejecución de dichas tareas.</t>
  </si>
  <si>
    <t>Los trabajadores que operen indistintamente una máquina de costura recta o máquinas especiales, computadas o robóticas o trabajen en dos máquinas de las especiales mencionadas en el último párrafo, percibirán un 10% (diez por ciento) mas sobre sus espectivos salarios básicos establecidos en el presente capítulo.</t>
  </si>
  <si>
    <t>TRABAJO A MEDIDA EN CORPIÑOS, ORTOPEDIA, FAJAS Y CORSETERIA EN FAJAS Y CORSETERIA EN GENERAL (Minoristas).</t>
  </si>
  <si>
    <t>FAJAS Y CORSETERIA EN GENERAL</t>
  </si>
  <si>
    <t>COSTURA DE ARREGLO PARA ESTA SECCION</t>
  </si>
  <si>
    <t>b) Hacer: cuello completo, vistas completas.</t>
  </si>
  <si>
    <t>Los Oficiales Calificados Múltiples y los Oficiales Calificados que tengan a su cargo la orientación y enseñanza del personal que se inicia y dediquen a esta labor un mínimo de un treinta por ciento (30%) de su tiempo laboral, percibirán un adicional de un veinte por ciento (20%) más de su respectivo salario básico.</t>
  </si>
  <si>
    <t>Los trabajadores/as que eventualmente realicen muestra o modelos y siempre que en la ejecución de los mismos no tome parte la totalidad del personal, percibirán un veinticinco por ciento (25%) sobre sus salarios básicos, durante el tiempo que dure la ejecución de dichas tareas.</t>
  </si>
  <si>
    <t>Los trabajadores que realicen tareas varias como ser: repartir hilos, repartir y retirar trabajo, empaquetar, clasificar y embolsar. Se hallan comprendidos en la presente Convención Colectiva de Trabajo y serán considerados con la calificación de Medio Oficial después de tres (3) meses de antigüedad en el Establecimiento, y al año pasarán a la categoría correspondiente.</t>
  </si>
  <si>
    <t>Los trabajadores que realicen muestras, modelos, o medidas, y siempre que en la ejecución de los mismos no tome parte la totalidad del personal, percibirán un adicional del treinta por ciento (30%) sobre sus respectivos salarios básicos establecidos en el presente capítulo, durante el tiempo que dure la ejecución de dichas tareas.</t>
  </si>
  <si>
    <t>Los trabajadores que realicen prendas completas en cualquier tipo de cuero, percibirán un adicional del veinticinco por ciento (25%) sobre sus respectivos salarios básicos establecidos en el presente capítulo, durante el tiempo que dure la ejecución de dichas tareas.</t>
  </si>
  <si>
    <t>Cuando el trabajador incluído en esta categoría deba entrenar o reentrenar a otro personal deberá recibir un aumento equivalente al 30 % de su remuneración total habitual. Este incremento como Instructor será considerado remuneración accesoria a todos los efectos, liquidándose por separado, tomándose en cuenta para todas las licencias legales y/o convencionales.</t>
  </si>
  <si>
    <t>Une cintura de género y forro con guía.</t>
  </si>
  <si>
    <t>Hace embolsado y/o recorta sobrantes y/o hace piquetes y/o compagina trabajos y/o prolija costuras y/o abre bolsillos y/o da vuelta y/o deshilvana y/o limpia la prenda y/o tiñe o limpia ojales.</t>
  </si>
  <si>
    <t>Compagina y/o separa trabajo y/o hace piquetes y/o paquetes y/o etiqueta y/o marca y/o numera y/o precinta y/o recorta.</t>
  </si>
  <si>
    <t>Plancha la prenda completa: o sea, mangas, delanteros, espalda, sisas internas y externas, solapas, cuellos y hombros con plancha específica. Cintura y piernas con máquina universal.</t>
  </si>
  <si>
    <t>Plancha delanteros y cuellos en máquina universal.</t>
  </si>
  <si>
    <t>Plancha costura de hombros.</t>
  </si>
  <si>
    <t>Conformación de delanteros en proceso.</t>
  </si>
  <si>
    <t>Cambra cuellos.</t>
  </si>
  <si>
    <t>Repasa el saco completo a mano o a máquina.</t>
  </si>
  <si>
    <t>Hace arreglos y/o bajos y/o dibujos en bolsillos traseros o en cualquier parte de la prenda y/o refuerzos o pespuntes de costados y/u ojales y/o punta de cintura descosiendo y/o dibujo en cartera izquierda sin unir delanteros.</t>
  </si>
  <si>
    <t>Pega cartera izquierda y/o cartera derecha con cierre uniendo delantero y/o botones de pasta en máquina de costura y/o cuñas o pieza de altura y/o elástico a la cintura y/o a la prenda percalina con vivos.</t>
  </si>
  <si>
    <t>Pega y pespuntea vista interna en bolsillos delanteros.</t>
  </si>
  <si>
    <t>Une pechera a cintura.</t>
  </si>
  <si>
    <t>Coloca deslizador y/o tope inferior o superior.</t>
  </si>
  <si>
    <t>Fija bolsillo ojal.</t>
  </si>
  <si>
    <t>Deberá realizar como mínimo, por lo menos una de las tareas enunciadas a continuación:</t>
  </si>
  <si>
    <t>Emballenar.</t>
  </si>
  <si>
    <t>Preparar breteles y elásticos.</t>
  </si>
  <si>
    <t>Pasar correderas.</t>
  </si>
  <si>
    <t>Pasar anillos.</t>
  </si>
  <si>
    <t>Coser adornos, etiquetas y apliques.</t>
  </si>
  <si>
    <t>Limpieza y corte de los hilos.</t>
  </si>
  <si>
    <t>Doblado y empaque de prendas.</t>
  </si>
  <si>
    <t>Repartidores de trabajo.</t>
  </si>
  <si>
    <t>Planchado.</t>
  </si>
  <si>
    <t>Revisado en proceso de producción.</t>
  </si>
  <si>
    <t>Hace bolsillo relojero y/o bolsillos de costado tipo ojal y/o bolsillos traseros: coloca y cierra bolsas, cierra ángulos y pespuntea, todo con máquina recta.</t>
  </si>
  <si>
    <t>NOTA: Será también Oficial Calificado Múltiple aquella trabajadora que sepa realizar todas las operaciones y que al realizarlas mantenga una diaria labor de acuerdo al promedio del trabajo realizado, tomando como base de promedio a la producción efectiva y normal de los trabajadores así calificados y a falta de éstos con la de Oficial Calificado.</t>
  </si>
  <si>
    <t>NOTA: El Ojalador que trabaje en máquinas duales percibirá un diez por ciento (10%) más sobre su respectivo salario básico.</t>
  </si>
  <si>
    <t>NOTA: El ojalador que trabaje en máquinas duales percibirá un diez por ciento (10%) más sobre su respectivo salario básico.</t>
  </si>
  <si>
    <t>NOTA: Se considerarán Máquinas Especiales a aquellas que originalmente procedan de fábrica para realizar determinados trabajos y no aquellas que siendo de costura simple se equipan con algún accesorio.</t>
  </si>
  <si>
    <t>NOTA: Se aplica también para el resto de los capítulos de la presente C.C.T.</t>
  </si>
  <si>
    <t>NOTA: con excepción de las tareas expresamente determinadas en la categoría de medio oficial, todos los trabajadores que efectúen tareas en las máquinas mencionadas anteriormente, estarán encuadradas como Oficial y/u Oficial calificada, de acuerdo a las tareas que realicen.</t>
  </si>
  <si>
    <t xml:space="preserve">NOTA: Será también Oficial Calificado Múltiple aquella trabajadora que sepa realizar todas las operaciones y que al realizarlas mantenga una diaria labor de acuerdo al promedio del trabajo realizado, tomando como base de promedio a la producción efectiva </t>
  </si>
  <si>
    <t>Responsable del trabajo de mesa que dirige, siendo la encargada del modelado y el armado de las prendas, pudiendo participar en la confección de las partes principales de la misma y orientando dentro de su especialidad al personal, de acuerdo a la modalidad de cada casa, su salario percibirá un adicional no inferior a un 30% del que fija en el inciso 4.</t>
  </si>
  <si>
    <t>a) Colocación de: cuellos, cierres en máquina de una aguja sin guía, vivos sin guía, mangas, puños (o hacer).</t>
  </si>
  <si>
    <t>a) Colocación de: cuello, canesú,  mangas, puños</t>
  </si>
  <si>
    <t>Es el trabajador/a que revisa y controla en talleres internos la confección de la prenda terminada para determinar los defectos técnicos que la misma pudiera tener.</t>
  </si>
  <si>
    <t>Es el trabajador que revisa parcialmente la prenda en proceso de producción, o revisa la producción parcial de los talleres externos.</t>
  </si>
  <si>
    <t>Esta categorización se hará de acuerdo a los términos del art. 22 del presente CCT.</t>
  </si>
  <si>
    <t>CAMISERIA</t>
  </si>
  <si>
    <t>c) Arreglo de prendas</t>
  </si>
  <si>
    <t>d) Planchado de vistas o costuras</t>
  </si>
  <si>
    <t>f) OJALADO</t>
  </si>
  <si>
    <t>d) Planchado partes de la prenda</t>
  </si>
  <si>
    <t>Deberá realizar como mínimo y con la misma máquina, una de las tareas enunciadas a continuación:</t>
  </si>
  <si>
    <t>e) Pegar botones, hacer atraques, marcado de ojales y botones</t>
  </si>
  <si>
    <t>CONTROL DE CALIDAD</t>
  </si>
  <si>
    <t>REVISADOR EN PROCESO DE PRODUCCION</t>
  </si>
  <si>
    <t xml:space="preserve">  </t>
  </si>
  <si>
    <t>PLANCHADO A MAQUINA, A MANO O A VAPOR. MAQUINA MUÑECOS, DOBLADORA O PLASTIFICADORA.</t>
  </si>
  <si>
    <t>DISPOSICIONES GENERALES PARA ESTE CAPITULO</t>
  </si>
  <si>
    <t>Para todas las especialidades de este Capítulo.</t>
  </si>
  <si>
    <t>INDUMENTARIA DE TRABAJO</t>
  </si>
  <si>
    <t>Hace todo tipo de bolsillos: traseros, delanteros y relojero, o sea: coloca vivos y tapas, cierra ángulos coloca y cierra bolsas, todo con máquina recta.</t>
  </si>
  <si>
    <t>Pespuntea cintura colocada.</t>
  </si>
  <si>
    <t>Junta el pantalón y pespuntea cartera del lado izquierdo, sin hilvanar.</t>
  </si>
  <si>
    <t>Pone forros con vivos.</t>
  </si>
  <si>
    <t>Arma costados y entrepiernas.</t>
  </si>
  <si>
    <t>Coloca cintura.</t>
  </si>
  <si>
    <t>Cierra el pantalón atrás.</t>
  </si>
  <si>
    <t xml:space="preserve">Deberá conocer y realizar eventualmente cualquiera de las siguientes tareas: </t>
  </si>
  <si>
    <t>Cierra costados y/o entrepiernas.</t>
  </si>
  <si>
    <t>Hace pestaña sobrecargada.</t>
  </si>
  <si>
    <t>Une cintura de género y forro con máquina recta sin guía.</t>
  </si>
  <si>
    <t>Pespuntea cartera izquierda hilvanada.</t>
  </si>
  <si>
    <t>Termina cartera del lado izquierdo pegada y/o derecha en pico.</t>
  </si>
  <si>
    <t>Hace atraques completos, o sea: pasacintos, bolsillos, carteras y cinturas.</t>
  </si>
  <si>
    <t>Coloca cierre y cartera al unísono al pantalón sin guía.</t>
  </si>
  <si>
    <t>c) Los trabajadores que confeccionan colchas con características distintas a las consignadas en los incisos a) y b) serán calificados como Oficiales.</t>
  </si>
  <si>
    <t>Es el trabajador que posee conocimientos generales del oficio.</t>
  </si>
  <si>
    <r>
      <t>12.2. PLANCHADO</t>
    </r>
    <r>
      <rPr>
        <sz val="10"/>
        <rFont val="Arial"/>
        <family val="2"/>
      </rPr>
      <t xml:space="preserve"> : El trabajador deberá conocer y realizar todas las tareas del del proceso de producción  de las distintas prendas del Sector ( planchado con robot / muñeco / plancha o planchón a vapor ).</t>
    </r>
  </si>
  <si>
    <r>
      <t>12.3. LOCALIZADO Y PINTADO CON SOPLETE</t>
    </r>
    <r>
      <rPr>
        <sz val="10"/>
        <rFont val="Arial"/>
        <family val="2"/>
      </rPr>
      <t xml:space="preserve"> : El trabajador deberá conocer realizar todas las tareas del proceso de producción del Sector.</t>
    </r>
  </si>
  <si>
    <r>
      <t>12.5. HORNO</t>
    </r>
    <r>
      <rPr>
        <sz val="10"/>
        <rFont val="Arial"/>
        <family val="2"/>
      </rPr>
      <t xml:space="preserve"> . El trabajador deberá conocer y realizar todas las tareas del proceso de de producción del Sector ( Horneado de pintado, quebrado, arrugado, etc. ).</t>
    </r>
  </si>
  <si>
    <t>Arma y coloca bandeaux y cenefas drapeadas sobre cualquier instalación.</t>
  </si>
  <si>
    <t>Tapiza galerías en capitoné y otras similares.</t>
  </si>
  <si>
    <t>Coloca toda clase de cortinados y estolas.</t>
  </si>
  <si>
    <t>Toma medidas y/o saca plantillas y moldes.</t>
  </si>
  <si>
    <t>Distribuye y asesora a los de categoría inferiores en la organización de los trabajos y concreta con los clientes la solución de los mismos.</t>
  </si>
  <si>
    <t>Hace fundas para automóviles.</t>
  </si>
  <si>
    <t>Coloca cualquier trabajo del ramo.</t>
  </si>
  <si>
    <t>Tapiza y re tapiza galerías.</t>
  </si>
  <si>
    <t>Corta y prepara galerías para tapizarlas, cenefas o bandeaux con recortes stores, cortinados y bandeaux.</t>
  </si>
  <si>
    <t>Prepara y coloca galerías, cortinados simples y burletes.</t>
  </si>
  <si>
    <t>Prepara galerías en blanco con su correspondiente juego de tiraje y cordones.</t>
  </si>
  <si>
    <t>OJALADO A MAQUINA: Ojalador</t>
  </si>
  <si>
    <t>MAQUINA DE OJAL</t>
  </si>
  <si>
    <t>PLANCHA LIVIANA</t>
  </si>
  <si>
    <t>Cierra costados y mangas con dobladillador cerrado.</t>
  </si>
  <si>
    <t>Hace mangas y/o arreglos y/o capotitas y/o toda clase de bolsillos y tapas.</t>
  </si>
  <si>
    <t>Pegar canesú y/o toda clase de bolsillos y tapas y/o mangas y/o cierres en delanteros exteriores y/o capotitas y/o puño, cintura, ruedos y mangas y/o solapas cubre cierres en delanteros y/o cuello.</t>
  </si>
  <si>
    <t>sobrecose.</t>
  </si>
  <si>
    <t>Pespuntear puño, cintura, ruedos y mangas.</t>
  </si>
  <si>
    <t>Unir forro y abrigo con el exterior por el cuello y/o recorte de espalda y de delanteros.</t>
  </si>
  <si>
    <t>Armado completo de interior.</t>
  </si>
  <si>
    <t>Coloca corderitos y/o matelassé y/o vistas de cuero y/o vistas.</t>
  </si>
  <si>
    <t>Hace ruedo a abertura de mangas y/o vistas y/o dibujos en vistas y/o puños y cintura en U.</t>
  </si>
  <si>
    <t>Marcado de tapitas.</t>
  </si>
  <si>
    <t>Ojalar.</t>
  </si>
  <si>
    <t>NOTA: Los trabajadores que por razones circunstanciales o por ausencia de los titulares del "Planchado a Máquina Pesada y/o Vapor" tuvieran que realizar el planchado precitado, percibirán los salarios correspondientes de las categorías respectivas solo mientras duren las razones o ausencias que motivaron dichas tareas.</t>
  </si>
  <si>
    <t>Los trabajadores de arreglo, reformas, composturas, de medida, modelos y confección, para los incisos 1 y 2 que realicen la prenda completa, rigen sus salarios y calificaciones de acuerdo a lo establecido en los Capítulos I y II, según se trate, para los trabajadores de esta especialidad.</t>
  </si>
  <si>
    <t>Los Oficiales Especializados, Calificados y Medios , que realicen muestras, modelos, medidas y siempre que en la ejecución de los mismos no tome parte la totalidad del personal percibirán un adicional del cuarenta por ciento (40%), sobre sus respectivos salarios básicos, durante el tiempo que dure la ejecición de los mismos.</t>
  </si>
  <si>
    <t>Los trabajadores que realicen tareas varias como ser: contar y retirar trabajo, repartir hilos, botones, empaquetar, clasificar, despachar, etc. se hallan comprendidos en la presente Convención Colectiva de Trabajo, serán considerados Medios oficiales despues del período de aprendizaje de acuerdo al Art. 22 del CCT.</t>
  </si>
  <si>
    <t>Es el trabajador que realiza, o está en condiciones de realizar, las tareas productivas relativas a la confección de indumentaria en telas de punto, de acuerdo a la organización particular de cada Empresa, manejando como mínimo tres tipos de máquinas diferentes (por ejemplo Overlock, Recta y Tapacostura), con sus respectivos dispositivos, accesorios, etc., con un óptimo nivel de calidad, alcanzando de manera regular los niveles de producción establecidos.-</t>
  </si>
  <si>
    <t>Los trabajadores que realicen cambrado de cuellos hilvanados o refinados, asi como las que colocan mangas y pegan cuellos en los Talleres Internos de sacos, serán considerados/as en la categoría de oficiales/as.</t>
  </si>
  <si>
    <t>Es el trabajador que mantiene una diaria labor de acuerdo al promedio de trabajo realizado, tomando como base de promedio la producción efectiva y normal de todos los trabajadores que se dediquen a su especialidad, de acuerdo a la organización, maquinaria y tecnología de cada Empresa. deberá realizar como mínimo y con la misma máquina, tres de las tareas enunciadas a continuación:</t>
  </si>
  <si>
    <t>En los casos en que en las Casas de Modas, Tiendas, Casas de Modelos, Sastrerías para Señoras y niñas, Modistas en general y demás establecimientos comprendidos en el Capítulo II que por modalidad, características o conveniencia del Empleador, los trabajadores no confeccionen las prendas en su totalidad, se considerarán y calificarán en esta categoría, siempre que realicen las partes principales de las prendas.</t>
  </si>
  <si>
    <t>Los trabajadores que pasados los quince (15) días de trabajo, no quedaren efectivos, cualquiera sea su especialidad, percibirán una compensación de un veinte por ciento (20%) sobre su jornal, independientemente de cualquier otro beneficio que pudiera corresponderle por ley.</t>
  </si>
  <si>
    <t>Los trabajadores que realicen prendas en medida, interpretación, corte y prueba del modelo de revista, foto, etc. o diseño, con las variantes de acuerdo a la figura de la clienta si fuera necesario y tengan conocimientos de la tela adecuada para ese modelo (chifón, terciopelo, encaje, organza, gasa, lana) y en general todas las telas adecuadas al soireé, controlando y cortando la tela a emplear, tiempo de confección del mismo, materiales adicionales a utilizar, costo tela/prenda y el seguimiento de la confección de la prenda hasta su realización, percibirán un adicional del treinta por ciento (30%) más sobre su respectivo salario básico.</t>
  </si>
  <si>
    <t>Los trabajadores que cosan a máquina o a mano y planchen las telas adecuadas a las especificaciones del inciso 29), que son las relacionadas al soireé, bajo las indicaciones de la Modelista y/o la primera de mesa, hasta finalizar la prenda, percibirán un adicional del veinte por ciento (20%) más sobre su  respectivo salario básico.</t>
  </si>
  <si>
    <t>Los trabajadores que realicen tareas al vacío, percibirán un 25% (veinticinco por ciento) más sobre su salario básico respectivo.</t>
  </si>
  <si>
    <t>Atracar sisas.</t>
  </si>
  <si>
    <t>Coser canto de delantero colocándole pasamano al mismo tiempo.</t>
  </si>
  <si>
    <r>
      <t>12.7. EXPEDICION</t>
    </r>
    <r>
      <rPr>
        <sz val="10"/>
        <rFont val="Arial"/>
        <family val="2"/>
      </rPr>
      <t xml:space="preserve"> : El trabajador deberá conocer y realizar todas las tareas del proceso del Sector (Recepción de las prendas provenientes de los talleres y la expedición de las consideradas Producto Terminado).</t>
    </r>
  </si>
  <si>
    <r>
      <t>13.7. CONTROL DE CALIDAD</t>
    </r>
    <r>
      <rPr>
        <sz val="10"/>
        <rFont val="Arial"/>
        <family val="2"/>
      </rPr>
      <t xml:space="preserve"> : Es el trabajador que debe conocer y realizar la tarea de separar por talle y etiqueta las prendas dentro de Control de Calidad .</t>
    </r>
  </si>
  <si>
    <r>
      <t>13.8. EXPEDICION</t>
    </r>
    <r>
      <rPr>
        <sz val="10"/>
        <rFont val="Arial"/>
        <family val="2"/>
      </rPr>
      <t xml:space="preserve"> : Ayuda a realizar las tareas del Sector efectuadas por el operador de la 12,7( Recepción de las prendas provenientes de los talleres y la expedición de las consideradas Producto Terminado).</t>
    </r>
  </si>
  <si>
    <t xml:space="preserve">                   * Centrifugado.</t>
  </si>
  <si>
    <t xml:space="preserve">                 *Colocar y retirar las prendas del lugar de trabajo.</t>
  </si>
  <si>
    <t>Los trabajadores que realicen tareas varias como ser: repartir hilos, retirar trabajo, repartir, empaquetar, clasificar, embolsar, etc. se hallan comprendidos en la presente Convención Colectiva de Trabajo y serán consideradas como Medio oficial después de tres (3) meses de antigüedad en el establecimiento, al año pasará a la categoría correspondiente.</t>
  </si>
  <si>
    <t>hace bolsillos en general y coloca ojalillos.</t>
  </si>
  <si>
    <t>arma mangas y la prenda.</t>
  </si>
  <si>
    <t>corta bolsillo ojal y pespuntea.</t>
  </si>
  <si>
    <t>Los trabajadores que colaboren en las tareas generales del sector de bordados, serán calificados como Ayudantes y percibirían un salario básico diario de:</t>
  </si>
  <si>
    <t>Los trabajadores que operen máquinas bordadoras de una aguja, 1 solo hilo, que realizan monogramas, percibirán un salario básico diario de:</t>
  </si>
  <si>
    <t>Prepara colores en todas las mezclas y componentes para cada tipo de tela.</t>
  </si>
  <si>
    <t xml:space="preserve">El personal que por disposición del empleador concurra a presentar su aporte profesional en desfiles de modas, vestir novias o acompañantes y/o concurra al templo, percibir por dicha tarea una bonificación equivalente al 100% de su salario básico diario, </t>
  </si>
  <si>
    <t>Para el caso en que dichas funciones se realicen en reemplazo del que siempre las efectúa, el salario será proporcional al del titular, por el tiempo trabajado.</t>
  </si>
  <si>
    <t>d) Para los trabajos que el personal deba realizar fuera del taller se enviarán dos personas: un Oficial Calificado, un Oficial o un Medio Oficial, salvo aquellos trabajos cuya simplicidad requiera una sola persona.</t>
  </si>
  <si>
    <t>Las tareas indicadas en este inciso no podrán efectuarlas el personal femenino.</t>
  </si>
  <si>
    <t>f) Las empresas están obligadas a proveer de cinturones de seguridad, para aquellos trabajos que así lo requieran.</t>
  </si>
  <si>
    <t>Arma schablones, estira las sedas o tela a mano o a máquina, graba y debe saber los tipos de emulsionar y componentes a utilizar, conoce las medidas de mallas para cada tipo de tela a estampar.</t>
  </si>
  <si>
    <t>a)</t>
  </si>
  <si>
    <t xml:space="preserve">BOLSILLERO                                      </t>
  </si>
  <si>
    <t xml:space="preserve">VISTERO                                 </t>
  </si>
  <si>
    <t>BOLSILLERO</t>
  </si>
  <si>
    <t>REVISADOR DE COMPOSTURAS</t>
  </si>
  <si>
    <t>Prepara toda clase de trabajo para las máquinas y/o corrige imperfecciones del corte.</t>
  </si>
  <si>
    <t>Punto atrás en la sisa hilvanada y/o cruzado en las mangas.</t>
  </si>
  <si>
    <t>Refina bolsillos y/o entretelas en el delantero y/o plaqué marcados y/o cantos en el delantero.</t>
  </si>
  <si>
    <t>Cose etiquetas internas al final y/o encandelilla.</t>
  </si>
  <si>
    <t>Forra punta de aberturas y/o puntas de vistas y/o puntas de cuellos.</t>
  </si>
  <si>
    <t>Deshilvana y/o limpia la prenda y/o tiñe ojales.</t>
  </si>
  <si>
    <t>Debe tener conocimientos completos en la especialidad del planchado.</t>
  </si>
  <si>
    <t>Coloca vivos simples o dobles para bolsillos con máquina recta.</t>
  </si>
  <si>
    <t>Envivado en general sin guía.</t>
  </si>
  <si>
    <t>Pega cintura sin guía y pespuntea.</t>
  </si>
  <si>
    <t>Es el trabajador que deberá conocer y realizar eventualmente cualquiera de las siguientes tareas:</t>
  </si>
  <si>
    <t>Pega cintura con guía.</t>
  </si>
  <si>
    <t>Coloca cierres y/o cose hombros.</t>
  </si>
  <si>
    <t>Cose botamanga o bajo.</t>
  </si>
  <si>
    <t>Cierra costados y/o mangas.</t>
  </si>
  <si>
    <t>Pega cinturas y/o cuellos con overlock.</t>
  </si>
  <si>
    <t>Atraca pasacintas o bolsillos.</t>
  </si>
  <si>
    <t>Forra pantalón hasta la rodilla.</t>
  </si>
  <si>
    <t>Forra polleras.</t>
  </si>
  <si>
    <t>Hace pinzas.</t>
  </si>
  <si>
    <t>Pega vistas.</t>
  </si>
  <si>
    <t>Hace mangas.</t>
  </si>
  <si>
    <t>Coloca forros y/o cose costados.</t>
  </si>
  <si>
    <t>Dobladilla y/o une costuras.</t>
  </si>
  <si>
    <t>Pega etiquetas.</t>
  </si>
  <si>
    <t>Cose ojal y/o botón.</t>
  </si>
  <si>
    <t>Empareja y prepara ruedo en las prendas que están cortadas al sesgo.</t>
  </si>
  <si>
    <t>Hilvana cuellos y/o mangas y/o vistas.</t>
  </si>
  <si>
    <t>Termina espejos y/o puntas de cuello.</t>
  </si>
  <si>
    <t>b) Todas las operaciones que comprenden el proceso de producción de cabezas de mangas para prendas de vestir según Anexo B1, B2 y B3</t>
  </si>
  <si>
    <t>c) Todas las operaciones que comprenden el proceso de producción de piezas de pecho para prendas de vestir según Anexo C1, C2 y C3</t>
  </si>
  <si>
    <t>Deberá realizar como mínimo todas las tareas de preparación de los tres productos (según anexos A1 y B1 y C1).</t>
  </si>
  <si>
    <t>AUXILIAR PREPARADOR</t>
  </si>
  <si>
    <t>ANEXO</t>
  </si>
  <si>
    <t>OPERACIONES QUE COMPRENDEN LA PRODUCCIÓN DE HOMBRERAS</t>
  </si>
  <si>
    <t>Preparación</t>
  </si>
  <si>
    <t>- Preparación de rellenos de hombreras</t>
  </si>
  <si>
    <t>- Preparación de telas y prensado.</t>
  </si>
  <si>
    <t>- Colocación de adhesivo a las piezas de tela.</t>
  </si>
  <si>
    <t>Es el trabajador cuyo rendimiento mínimo es el setenta por ciento (70%) de la producción del Oficial de su misma especialidad.</t>
  </si>
  <si>
    <t>Prepara bolsas para bolsillos en general y/o carteritas de pecho.</t>
  </si>
  <si>
    <t>embolsa y/o empaqueta.</t>
  </si>
  <si>
    <t>hace aberturas en bolsillo ojal.</t>
  </si>
  <si>
    <t>reparte hilos y troquela.</t>
  </si>
  <si>
    <t>marca posiciones de botones y/u ojalillos y/o broches.</t>
  </si>
  <si>
    <t>numera y/o lotea partes.</t>
  </si>
  <si>
    <t>revisa cuellos y/o puños en proceso de producción.</t>
  </si>
  <si>
    <t>revisa y hace pares.</t>
  </si>
  <si>
    <t>reparte y alcanza trabajo.</t>
  </si>
  <si>
    <t>Pespunte de vivos en bolsillo delantero.</t>
  </si>
  <si>
    <t>Colocar cuellos sin hilvanar y/o mangas sin hilvanar y/o tapa cuello sin hilvanar en cuello pegado.</t>
  </si>
  <si>
    <t>Encarta delantero.</t>
  </si>
  <si>
    <t/>
  </si>
  <si>
    <t>TRABAJO A MANO</t>
  </si>
  <si>
    <t>PLANCHA</t>
  </si>
  <si>
    <t>PLANCHADO A MANO</t>
  </si>
  <si>
    <t>Añade bajo cuello y/o  banana</t>
  </si>
  <si>
    <t>Pega botones.</t>
  </si>
  <si>
    <t>Encandalillar delanteros y costadillos y espaldas  y mangas en forro.</t>
  </si>
  <si>
    <t>Cierra sangría (costura interna de forro de  manga).</t>
  </si>
  <si>
    <t>Pespuntea costados y/o cuellos y/o delanteros y/o  bolsillos plaquet colocados.</t>
  </si>
  <si>
    <t>Cose tapa a cuello suelto.</t>
  </si>
  <si>
    <t>Hace mangas ranglan y/o aberturas de mangas.</t>
  </si>
  <si>
    <t>Forra sisas completas.</t>
  </si>
  <si>
    <t>Encuarta vista a delantero.</t>
  </si>
  <si>
    <t>Hilvana y/o encuarta vista por dentro.</t>
  </si>
  <si>
    <t>Termina bolsillos, coloca bolsas, pespuntea cierra ángulos y cierra bolsas.</t>
  </si>
  <si>
    <t>Hace sombreros y/o gorros y/o capuchones en género, para lluvia.</t>
  </si>
  <si>
    <t>Atraca sisas hilvanadas.</t>
  </si>
  <si>
    <t>Cose centro de espalda en género.</t>
  </si>
  <si>
    <t>Cierra bocamangas en mangas pegadas.</t>
  </si>
  <si>
    <t>Atraca bolsillos y/u ojales.</t>
  </si>
  <si>
    <t>Pica solapas.</t>
  </si>
  <si>
    <t>Hilvana escote.</t>
  </si>
  <si>
    <t>Hace costura de codo y/o costura interna de mangas  en género.</t>
  </si>
  <si>
    <t>El trabajador que trabaje en una (1) máquina de costura recta y un (1) máquina especial, percibirá un adicional del cinco por ciento (5%) de su salario básico, a partir del momento que efectúe la tarea.</t>
  </si>
  <si>
    <t>El trabajador/a que trabaje en dos o más máquinas especiales percibirá un adicional de diez por ciento (10%) de su salario básico, a partir del momento que efectúe la tarea.</t>
  </si>
  <si>
    <t>OFICIAL.</t>
  </si>
  <si>
    <t>OFICIAL CALIFICADO .</t>
  </si>
  <si>
    <t>OFICIAL REVISADOR</t>
  </si>
  <si>
    <t xml:space="preserve">OFICIAL PREPARADOR Y NUMERADOR </t>
  </si>
  <si>
    <t>PRIMER PLANCHADOR</t>
  </si>
  <si>
    <t>SEGUNDO PLANCHADOR</t>
  </si>
  <si>
    <t>TERCER PLANCHADOR</t>
  </si>
  <si>
    <t>OFICIAL PLANCHADOR CALIFICADO.</t>
  </si>
  <si>
    <t>MEDIO OFICIAL PLANCHADOR.</t>
  </si>
  <si>
    <t>OFICIAL CALIFICADO PLISADOR</t>
  </si>
  <si>
    <t xml:space="preserve">OFICIAL PLISADOR </t>
  </si>
  <si>
    <t>AYUDANTE</t>
  </si>
  <si>
    <t>OFICIAL REVISADOR CALIFICADO (de pantalón)</t>
  </si>
  <si>
    <t>OFICIAL REVISADOR CALIFICADO DE PLANCHA</t>
  </si>
  <si>
    <t xml:space="preserve">OFICIAL REVISADOR CALIFICADO </t>
  </si>
  <si>
    <t xml:space="preserve">OFICIAL REVISADOR ESPECIALIZADO DE SACOS </t>
  </si>
  <si>
    <r>
      <t>12.6. CONTROL DE CALIDAD</t>
    </r>
    <r>
      <rPr>
        <sz val="10"/>
        <rFont val="Arial"/>
        <family val="2"/>
      </rPr>
      <t xml:space="preserve"> : El trabajador deberá conocer y realizar todas las tareas de control del proceso completo de producción ( Identificar los defectos de las prendas confeccionadas en los talleres y aquellas que han terminado el proceso de suavizado, desgastado y planchado).</t>
    </r>
  </si>
  <si>
    <t>Cuando el trabajador incluído en esta categoría deba entrenar o reentrenar a otro personal deberá recibir un aumento equivalente al 30 % de su remuneración total habitual. Este incremento como Instructor será considerado remuneración accesoria a todos los efectos, liquidandose por separado, tomandose en cuenta para todas las licencias legales y/o convencionales.</t>
  </si>
  <si>
    <r>
      <t>MUESTRAS:</t>
    </r>
    <r>
      <rPr>
        <sz val="10"/>
        <rFont val="Arial"/>
        <family val="2"/>
      </rPr>
      <t xml:space="preserve"> se entiende por muestras o prototipos aquellas prendas que se confeccionan a los fines de definir algunos detalles del producto, como por ejemplo calce, aspecto, proceso productivo, etc. Son producciones que no superan las tres prendas por modelo.</t>
    </r>
  </si>
  <si>
    <r>
      <t xml:space="preserve">PEQUEÑA PRODUCCIÓN: </t>
    </r>
    <r>
      <rPr>
        <sz val="10"/>
        <rFont val="Arial"/>
        <family val="2"/>
      </rPr>
      <t>se entiende por pequeña producción a las series de un mismo producto, que en su conjunto de talles y colores, no superan las 30 unidades.</t>
    </r>
  </si>
  <si>
    <t>Es el trabajador que realiza, o está en condiciones de realizar, todas las tareas productivas mencionadas en los dos puntos anteriores, manejando igualmente todo tipo de máquinas, dispositivos, accesorios, etc., con un óptimo nivel de calidad, alcanzando de manera regular, niveles de producción no inferiores al 90% del OFICIAL PRODUCTIVO CALIFICADO MÚLTIPLE “A”.-</t>
  </si>
  <si>
    <t>TRABAJO EN TALLERES DE CONFECCION, PANTALONES Y POLLERAS EN TELAS DE JEAN, PANTALONES VAQUEROS, JARDINEROS EN TELAS DE DENIM - BROCKEN - TWILL, CORDEROY Y LONETA Y EN TELAS CON MEZCLA DE ALGODON O LANA. SUAVIZADO Y DESGASTADO.</t>
  </si>
  <si>
    <t>b) Las empresas no podrán hacer trabajar a los Oficiales en carga o descarga o limpieza del taller o local.</t>
  </si>
  <si>
    <t xml:space="preserve">c) Para los trabajadores que realicen tareas insalubres, que comúnmente se efectúan, como ser: colchonería con algodón sucio, pana y pluma, encerado de trajes, impermeabilización de lonas con aceites minerales, polvos litargidios o plovagina, limpieza de mano, las empresas proveerán a los trabajadores, de guantes de goma, caretas, máscaras y soluciones contravenenosas, en cuyo defecto, los trabajadores podrán negarse a realizar dichas tareas. </t>
  </si>
  <si>
    <t>Elaboración, industrialización, manufacturación, fabricación, armado, transformación de cualquier tipo o especie de: colchones, sean estos de resortes, espuma de poliuretano, estopa, lana y/o cualquier otro material sintético y/o natural; de somiers; de lmohadas; sofás camas; sillones; de otros artículos o productos para el descanso o subproductos o derivados generados por la actividad; asimismo comprende cualquier otra actividad afín o conexa dentro del ámbito de dichas empresas relacionadas con las inidcadas precedentemente. Gozarán de los beneficios del presente C.C.T. todos los trabajadores que se desempeñen en las tareas indicadas como así también en aquellas tareas de producción y/o complementarias y/o conexas no estipuladas en el presente y que sean de apoyo o necesarias para la precedentemente citada elaboración, industrialización, manufacturación, fabricación,armado, transformación.</t>
  </si>
  <si>
    <t>El personal femenino percibirá igual salario que el  masculino cuando realice tareas en :  Lonas impermeables.  Estampados.   Caminos de coco. Alfombras de algodón y toda lona del n° 9 inclusive, en escala descendente, doble paño.  Forros, entretelas. Maletones o cualquier otro trabajo similar.</t>
  </si>
  <si>
    <t>Se comprende como Oficiala a la trabajadora que  realice una o más tareas de las mencionadas en la  primera parte de este capítulo. El trabajo que      ejecute la Oficiala no podrá ser mayor de 25 metros cuadrados y en caso de que pasara dicha medida deberá tener la colaboración de una Medio Oficiala. Los trabajos de forma deberán tener ineludiblemente la colaboración de una Medio oficiala, siempre que se trate de máquinas que no tengan tira,  costuras o rodillos. En casos especiales, la  empresa deberá encomendarles otras tareas que las mismas puedan desempeñar, siempre y cuando éstas se realicen ocasionalmente y no en forma regular y  permanente.</t>
  </si>
  <si>
    <t>Hace presillas y/o coloca presillas y/o hebillas y/o hace atraques y/o pliegues y/o fuelles y/o añadidos y/o refuerzos y/o costuras en forros y/o pega botones.</t>
  </si>
  <si>
    <t>OFICIAL CALIFICADO</t>
  </si>
  <si>
    <t>Pespuntea delanteros y/o hilvana delanteros y/o vistas a delanteros y/o coloca pasamanos.</t>
  </si>
  <si>
    <t>Colocación de trapillos.</t>
  </si>
  <si>
    <t>Forra clavitos.</t>
  </si>
  <si>
    <t>Rosetas internas planchado.</t>
  </si>
  <si>
    <t>Enfilado de armazones. Colocación de puntillas.</t>
  </si>
  <si>
    <t>Clava armazones.</t>
  </si>
  <si>
    <t>Coloca placas y puños baratos.</t>
  </si>
  <si>
    <t>En las casas de Modas o Modelos, Tiendas, que se dediquen preferentemente o con exclusividad a la confección de blusas o polleras, las trabajadoras que confeccionen las mismas se calificarán en la categoría de Oficiales Calificados de Moda o Modista.</t>
  </si>
  <si>
    <t xml:space="preserve">MEDIO OFICIAL </t>
  </si>
  <si>
    <t xml:space="preserve">OFICIAL CALIFICADO </t>
  </si>
  <si>
    <t xml:space="preserve">PRIMER OFICIAL DE MESA . </t>
  </si>
  <si>
    <t xml:space="preserve">OFICIALA POLLERISTA </t>
  </si>
  <si>
    <t xml:space="preserve">MEDIO OFICIALA POLLERISTA . </t>
  </si>
  <si>
    <t>OFICIALA CALIFICADA BRECHERA</t>
  </si>
  <si>
    <t>PLANCHADORA A MANO O A MAQUINA.</t>
  </si>
  <si>
    <t xml:space="preserve">POMPIER/A  </t>
  </si>
  <si>
    <t xml:space="preserve">OFICIALA CALIFICADA . </t>
  </si>
  <si>
    <t>PLANCHADORA</t>
  </si>
  <si>
    <t>PRIMERA DE MESA DE ARREGLOS.</t>
  </si>
  <si>
    <t>Hace bandeaux simples, visillos, banderolas, agarraderas para recogidos de los cortinados.</t>
  </si>
  <si>
    <t>OFICIAL CALIFICADO PARA TRABAJOS EXTERNOS E INTERNOS</t>
  </si>
  <si>
    <t>PERSONAL FEMENINO</t>
  </si>
  <si>
    <t>MEDIO OFICIALA</t>
  </si>
  <si>
    <t>HIGIENE Y SEGURIDAD</t>
  </si>
  <si>
    <t>a) Se recomienda a las empresas proveer a las máquinas de  coser de motor eléctrico.</t>
  </si>
  <si>
    <t>Es el trabajador que mantiene una diaria labor de acuerdo al promedio de trabajo realizado , tomando como base de promedio la producción efectiva y normal de todos los trabajadores que se dediquen a su especialidad, de acuerdo a la organización, maquinaria y tecnología de cada Empresa. Deberá realizar como mínimo y con la misma máquina, una de las tareas enunciadas a continuación:</t>
  </si>
  <si>
    <t>Pica entretelas y/o solapas</t>
  </si>
  <si>
    <t>Confecciona mangas</t>
  </si>
  <si>
    <t>13 BIS</t>
  </si>
  <si>
    <t>CATEGORIA  12</t>
  </si>
  <si>
    <t>REVISADO Y CONTROL DE CALIDAD (para todo el capítulo)</t>
  </si>
  <si>
    <t>INDUMENTARIA DE CUERO EN GENERAL, CUERO GAMUZADO.</t>
  </si>
  <si>
    <t>TRABAJO DE MESA Y DE MANO</t>
  </si>
  <si>
    <t>TRABAJO DE MANO</t>
  </si>
  <si>
    <t>PLANCHADO A MAQUINA O A MANO</t>
  </si>
  <si>
    <t>REVISADO DE TRABAJO Y CONTROL DE CALIDAD</t>
  </si>
  <si>
    <t>ARREGLOS Y COMPOSTURAS EN GENERAL</t>
  </si>
  <si>
    <t>Coser hombros en género sin hilvanar y/o mangas hilvanadas colocando el chorizo al mismo tiempo.</t>
  </si>
  <si>
    <t>Encuarta delantero.</t>
  </si>
  <si>
    <t xml:space="preserve">         b) ROTURA</t>
  </si>
  <si>
    <t xml:space="preserve">                            * A mano.</t>
  </si>
  <si>
    <t xml:space="preserve">                            * Automática.</t>
  </si>
  <si>
    <t xml:space="preserve">                            * Bancos. </t>
  </si>
  <si>
    <t xml:space="preserve">                            * Tornos.</t>
  </si>
  <si>
    <t xml:space="preserve">          c) TORSADO</t>
  </si>
  <si>
    <t>g) Para los días de lluvia se proveerá de trajes o capotes impermeables, como así también de botas de goma o galochas al personal que deba realizar tareas fuera del establecimiento.</t>
  </si>
  <si>
    <t>Los trajes o capotes, como así también las botas o galochas deberán ser entregadas por el trabajador a la empresa, una vez realizada la tarea.</t>
  </si>
  <si>
    <t>Da vuelta prendas.</t>
  </si>
  <si>
    <t>Plancha la prenda con la modalidad de la empresa.</t>
  </si>
  <si>
    <t>Plancha pantalón completo y/o cintura y/o piernas y/o camperas.</t>
  </si>
  <si>
    <t>Es el trabajador que revisa y controla la calidad de la prenda para determinar los defectos técnicos que la misma pudiera tener.</t>
  </si>
  <si>
    <t>TRABAJO EN TALLERES DE CONFECCION PANTALONES, POLLERAS,</t>
  </si>
  <si>
    <t>OFICIALA CALIFICADA</t>
  </si>
  <si>
    <t>OFICIALA</t>
  </si>
  <si>
    <t>coloca cintura y/o bolsillo con cierre.</t>
  </si>
  <si>
    <t>pega bolsillo y/o cuello y sobrecose.</t>
  </si>
  <si>
    <t>pega manga y/o cierre cerrando el delantero.</t>
  </si>
  <si>
    <t>pega y pespuntea puño y cintura.</t>
  </si>
  <si>
    <t>une bajo manga y/o recorte de espalda o delantero.</t>
  </si>
  <si>
    <t>pespuntea cuello, puño, presillas, tapas, mangas y pie de cuello.</t>
  </si>
  <si>
    <t>forma carterón angosto.</t>
  </si>
  <si>
    <t>pega carterón ancho y/o bolsillo delantero.</t>
  </si>
  <si>
    <t>pega y sobrecose cuellos y/o puños.</t>
  </si>
  <si>
    <t>atraca carteras y/o bolsillos traseros.</t>
  </si>
  <si>
    <t>coloca bolsillo plaqué con tablón y bolsillo carpintero.</t>
  </si>
  <si>
    <t>coloca puños y/o pasacintos y/o botones y/o tachas y/o broches y/o ojalillos y/o vistas y/o vista al forro del bolsillo.</t>
  </si>
  <si>
    <t>coloca bolsillo reloj y/o carteras y/o carterones y/o bolsillos plaqué simples.</t>
  </si>
  <si>
    <t>hace y pespuntea cartera.</t>
  </si>
  <si>
    <t>hace ojales y/o pecheras y/o bolsillos de costado.</t>
  </si>
  <si>
    <t>hace ruedo del bolsillo.</t>
  </si>
  <si>
    <t>pespuntea cintura y/o puños y/o presillas y/o tapas.</t>
  </si>
  <si>
    <t>sobrecose y coloca tapas.</t>
  </si>
  <si>
    <t>sobrehila cartera de ojal y botón.</t>
  </si>
  <si>
    <t>une delanteros y atraca.</t>
  </si>
  <si>
    <t>cierra bolsillo delantero.</t>
  </si>
  <si>
    <t>hace bajos y/o atraques y/u ojales.</t>
  </si>
  <si>
    <t>Los trabajadores que realicen tareas de composturas, reformas, o adaptaciones de prendas en las casas minoristas exclusivamente, percibirán un adicional de un veinte por ciento (20%) más sobre su respectivo salario básico.</t>
  </si>
  <si>
    <t>Los trabajadores que operen indistintamente una máquina de costura recta y una máquina especial, u operen en dos máquinas especiales, percibirán un adicional de un diez por ciento (10%) más de su respectivo salario básico.</t>
  </si>
  <si>
    <t>Arma cuello, tapas y puños.</t>
  </si>
  <si>
    <t>Dobladilla partes chicas.</t>
  </si>
  <si>
    <t>Encandalilla y sobrehila partes chicas.</t>
  </si>
  <si>
    <t>Pega pie de cuello a cuello y/o broches y botones metálicos y/o etiquetas.</t>
  </si>
  <si>
    <t>Arma y plancha bolsillos.</t>
  </si>
  <si>
    <t>Corta hilos.</t>
  </si>
  <si>
    <t>TAREAS DE ESTAMPADO EN GENERAL</t>
  </si>
  <si>
    <t>Revisa cuello y puño en proceso de producción y/o revisa pares.</t>
  </si>
  <si>
    <t>Reparte trabajo y/o hilos.</t>
  </si>
  <si>
    <t>Troquela.</t>
  </si>
  <si>
    <t>Hace mangas raglán y/o aberturas de mangas.</t>
  </si>
  <si>
    <t>El presente Capítulo comprende al personal de ambos sexos mayores y menores de edad, de las siguientes actividades:</t>
  </si>
  <si>
    <t>DISCRIMINACION DE CATEGORIAS LABORALES, TAREAS Y SALARIOS</t>
  </si>
  <si>
    <t>(Exclusivamente para este capítulo)</t>
  </si>
  <si>
    <t xml:space="preserve"> Es el trabajador que se desempeña con conocimiento en las tareas principales en la empresa o secciones.</t>
  </si>
  <si>
    <t xml:space="preserve"> NOTA: Es obligatorio para la empresa tener Oficiales Calificados de acuerdo a la escala que se transcribe a   continuación, como máximo:</t>
  </si>
  <si>
    <t>Acorta mangas y/o sacos</t>
  </si>
  <si>
    <t>Alarga mangas y/o sacos</t>
  </si>
  <si>
    <t>Hace bajos de pantalones y/o forrados en general</t>
  </si>
  <si>
    <t>Pone pruebas</t>
  </si>
  <si>
    <t>Es el trabajador que marca todas las composturas para ser realizadas por otros trabajadores.</t>
  </si>
  <si>
    <t>Es el trabajador que revisa las composturas después de realizadas.</t>
  </si>
  <si>
    <t>REFORMA DE VESTIDOS Y COMPOSTURAS DE MEDIDA Y CONFECCION PARA SEÑORAS Y NIÑAS.</t>
  </si>
  <si>
    <t>DISPOSICIONES GENERALES</t>
  </si>
  <si>
    <t>SEGUNDO OFICIAL</t>
  </si>
  <si>
    <t>Coloca tapas a bolsillos.</t>
  </si>
  <si>
    <t>MAQUINAS ESPECIALES.</t>
  </si>
  <si>
    <t>DISPOSICIONES GENERALES PARA ESTE CAPITULO .</t>
  </si>
  <si>
    <t>Coloca mangas y vistas y/o todo tipo de bolsillos externos</t>
  </si>
  <si>
    <t>Hace todo tipo de bolsillos</t>
  </si>
  <si>
    <t>Pega cuellos</t>
  </si>
  <si>
    <t>Monta vistas en delantero (cáscara)</t>
  </si>
  <si>
    <t>Coloca cierres finales en prendas armadas</t>
  </si>
  <si>
    <t>Hace pespuntes finales en prendas armadas</t>
  </si>
  <si>
    <t>Coloca adornos y/o cierres en autopartes y/o chorizos</t>
  </si>
  <si>
    <t>Coloca hombreras</t>
  </si>
  <si>
    <t>Hace pespuntes en autopartes y/o bolsillos internos</t>
  </si>
  <si>
    <t>Hace cuellos y/u ojales militares y/o pespuntes en general</t>
  </si>
  <si>
    <t>Une el forro al cuero</t>
  </si>
  <si>
    <t>Arma costados y hombros (armar cáscara completa)</t>
  </si>
  <si>
    <t>Hace todo tipo de espaldas</t>
  </si>
  <si>
    <t>Rasado de napacan</t>
  </si>
  <si>
    <t>Arma forro</t>
  </si>
  <si>
    <t>Cierra aberturas y/o sisas</t>
  </si>
  <si>
    <t>Hace espaldas y/o mangas</t>
  </si>
  <si>
    <t>Une todas las costuras internas del cuero</t>
  </si>
  <si>
    <t>Cambra cuellos</t>
  </si>
  <si>
    <t>Prepara bolsillos</t>
  </si>
  <si>
    <t>Recorta, refina, da vuelta y martilla:</t>
  </si>
  <si>
    <t>bolsillos y/o cuellos y/o delanteros y/o puños , dobladillos de cuero en general</t>
  </si>
  <si>
    <t>compagina y distribuye</t>
  </si>
  <si>
    <t>distribuye autopartes</t>
  </si>
  <si>
    <t>Cose botones</t>
  </si>
  <si>
    <t>Empaqueta, refina y prolija costuras</t>
  </si>
  <si>
    <t>Forra botones y/o hebillas</t>
  </si>
  <si>
    <t>Hace atraques y/o todo trabajo de cementado</t>
  </si>
  <si>
    <t>Limpia la prenda y/o termina sisas</t>
  </si>
  <si>
    <t>Prepara todo el trabajo para el oficial de mesa</t>
  </si>
  <si>
    <t>Realiza trabajos de expedición</t>
  </si>
  <si>
    <t>Marca botones y/o tiñe ojales</t>
  </si>
  <si>
    <t>Los tres tipos de máquinas serán definidos  en la  Empresa, para cada sección de la misma, de acuerdo a los productos que se fabriquen y a las tareas específicas que requiera.-</t>
  </si>
  <si>
    <t>Las tareas a realizar serán todas las que se requieran en la Empresa, con la utilización de dichos tipos de máquinas.-</t>
  </si>
  <si>
    <t>Los dos tipos de máquinas serán definidos por la Empresa, para cada sección de la misma, de acuerdo a los productos que se  fabriquen y a las tareas específicas que requiera.-</t>
  </si>
  <si>
    <t xml:space="preserve">CON O SIN APARATOS, DISPOSITIVOS, HERRAMIENTAS Y/O ACCESORIOS. </t>
  </si>
  <si>
    <t xml:space="preserve">a) Realiza las tareas más complejas como colocar ojalillos, broches, tachas, etc.; planchar por medios manuales o mecánicos, con excelente terminación, las prendas confeccionadas dejándolas  listas para su venta; hacer zurcidos invisibles, etc.- </t>
  </si>
  <si>
    <t xml:space="preserve">b) También asiste a los operarios de su módulo (o grupo de trabajo), alcanzándoles los productos para elaborar y proveyéndoles de todos los elementos que aquellos necesiten para su labor, tratando por todos los medios a su alcance que no interrumpan su tarea productiva. </t>
  </si>
  <si>
    <t>Tiene conocimientos específicos para detectar las  fallas técnicas de las telas, clasifica. NOTA: Dentro del sector de costura exclusivamente.</t>
  </si>
  <si>
    <t>Es el que separa y prepara toda clase de implementos para los trabajos a máquina o a mano, troquela y corta con responsabilidad de control</t>
  </si>
  <si>
    <t>Los trabajadores que operen varias máquinas distintas, y rinda la eficiencia y calidad de la Categoría a criterio de la empresa, percibirán un adicional del diez por ciento (10%) más sobre sus respectivos salarios básicos.</t>
  </si>
  <si>
    <t>Overlock - 2, 3 o mas agujas - Ametralladoras - Máquina de ojales - Atraques - Zig zag - Automáticas - Computarizadas - Robots - Máquina pega botón de pasta.</t>
  </si>
  <si>
    <t>Plancha partes interiores de la prenda</t>
  </si>
  <si>
    <t>Pespuntea costuras cargadas y/o cuellos y/o delanteros.</t>
  </si>
  <si>
    <t>Deberá tener conocimientos completos en la especialidad para determinar los defectos técnicos en la prenda y su calidad.</t>
  </si>
  <si>
    <t>NOTA: con exclusión de sacones, trajes y tapados.</t>
  </si>
  <si>
    <t>Ensamblados en general.</t>
  </si>
  <si>
    <t>Hace abertura de bolsillos ojal y/o hace pares.</t>
  </si>
  <si>
    <t>Numeradora y loteadora de partes.</t>
  </si>
  <si>
    <t>Dicha producción no debe ser inferior al promedio del Oficial Calificado y deberá realizar todas las tareas enunciadas en los siguientes incisos, y operar indistintamente varias máquinas.</t>
  </si>
  <si>
    <t>CAMISERIA:</t>
  </si>
  <si>
    <t>CONFECCION Y COSTURA DE ARTICULOS EN TELAS DE LONA Y SIMILARES</t>
  </si>
  <si>
    <t>PERSONAL COMPRENDIDO.</t>
  </si>
  <si>
    <t>OFICIAL BORDADOR/A CALIFICADO EN MAQUINAS AUTOMATICAS (computarizada)</t>
  </si>
  <si>
    <t>Programación de agujas.</t>
  </si>
  <si>
    <t>Armado de bastidores de 1 a 24 cabezales.</t>
  </si>
  <si>
    <t>Armado de bastidores de 1 o más cabezales.</t>
  </si>
  <si>
    <t>Es el trabajador que deberá conocer y realizar habitualmente las tareas enunciadas a continuación:</t>
  </si>
  <si>
    <t>1 cabezal.</t>
  </si>
  <si>
    <t>Armado de bastidores.</t>
  </si>
  <si>
    <t>Arreglo de bordados.</t>
  </si>
  <si>
    <t>hace barbijos y/o gorros y/o botas de sanidad.</t>
  </si>
  <si>
    <t>pega pie de cuello y etiquetas.</t>
  </si>
  <si>
    <t>añade el ala y/o arma la copa.</t>
  </si>
  <si>
    <t>coloca entretela y/o pega cinta.</t>
  </si>
  <si>
    <t>hace la litera y el forro hasta dejarlo listo para el trabajo del Oficial.</t>
  </si>
  <si>
    <t>plancha la prenda terminada.</t>
  </si>
  <si>
    <t>plancha cintura.</t>
  </si>
  <si>
    <t>plancha piernas.</t>
  </si>
  <si>
    <t>plancha partes de la prenda en proceso de producción.</t>
  </si>
  <si>
    <t>plancha a mano, o a vapor, o dobladora o plastificadora.</t>
  </si>
  <si>
    <r>
      <rPr>
        <b/>
        <u/>
        <sz val="10"/>
        <rFont val="Arial"/>
        <family val="2"/>
      </rPr>
      <t>OFICIAL/A CALIFICADO/A:</t>
    </r>
    <r>
      <rPr>
        <b/>
        <sz val="10"/>
        <rFont val="Arial"/>
        <family val="2"/>
      </rPr>
      <t xml:space="preserve"> A) AYUDANTE ESPUMADOR; B) OPERARIO CALESITA; C) OPERARIO PANTÓGRAFO CG7; D) OPERARIO CORTE HORIZONTAL W22; E) OPERARIO BOBINADORA.</t>
    </r>
  </si>
  <si>
    <r>
      <t>OFICIAL/A:</t>
    </r>
    <r>
      <rPr>
        <b/>
        <sz val="10"/>
        <rFont val="Arial"/>
        <family val="2"/>
      </rPr>
      <t xml:space="preserve"> A) SERVICIOS ESPUMADORA; B) ALVEOLADORA Y TRASLADO ESPUMA; C) OPERARIO RECUPERACION ESPUMA; D) OPERARIO CORTE VERTICAL; E) OPERARIO COMPACTADORA; F) OPERARIO CORTE P/ MOLIENDA; G) OPERARIO BALANZA</t>
    </r>
  </si>
  <si>
    <r>
      <rPr>
        <b/>
        <u/>
        <sz val="10"/>
        <rFont val="Arial"/>
        <family val="2"/>
      </rPr>
      <t>MEDIO/A OFICIAL/A:</t>
    </r>
    <r>
      <rPr>
        <b/>
        <sz val="10"/>
        <rFont val="Arial"/>
        <family val="2"/>
      </rPr>
      <t xml:space="preserve"> A) AYUDANTE ACARREADOR; B) AYUDANTE BOBINADORA</t>
    </r>
  </si>
  <si>
    <t>SECTOR ARMADO COLCHONES RESORTES</t>
  </si>
  <si>
    <r>
      <rPr>
        <b/>
        <u/>
        <sz val="10"/>
        <rFont val="Arial"/>
        <family val="2"/>
      </rPr>
      <t>OFICIAL/A CALIFICADO/A:</t>
    </r>
    <r>
      <rPr>
        <b/>
        <sz val="10"/>
        <rFont val="Arial"/>
        <family val="2"/>
      </rPr>
      <t xml:space="preserve"> A) CONTROL DE CALIDAD; B) ARMADOR COLCHONES KING KOIL; C) CERRADOR COLCHONES RESORTES; D) ARMADOR COLCHONES RESORTES; E) CONTROL TAPAS Y CABECERAS.</t>
    </r>
  </si>
  <si>
    <r>
      <t>OFICIAL/A:</t>
    </r>
    <r>
      <rPr>
        <b/>
        <sz val="10"/>
        <rFont val="Arial"/>
        <family val="2"/>
      </rPr>
      <t xml:space="preserve"> A) ABASTECEDOR KING KOIL; B) TAPIZADOR DE SOMMIER; C)ETIQUETADOR; D) OPERARIO MAQUINA EMBOLSADO.</t>
    </r>
  </si>
  <si>
    <r>
      <rPr>
        <b/>
        <u/>
        <sz val="10"/>
        <rFont val="Arial"/>
        <family val="2"/>
      </rPr>
      <t>MEDIO/A OFICIAL/A:</t>
    </r>
    <r>
      <rPr>
        <b/>
        <sz val="10"/>
        <rFont val="Arial"/>
        <family val="2"/>
      </rPr>
      <t xml:space="preserve"> A) PEGADO DE SOMMIER; B) ABASTECEDOR SOMMIER; C) OPERARIO MAQUINA CAJITA; D) DESCARGA MAQUINA EMBOLSADO</t>
    </r>
  </si>
  <si>
    <t>SECTOR LOGISTICA</t>
  </si>
  <si>
    <r>
      <rPr>
        <b/>
        <u/>
        <sz val="10"/>
        <rFont val="Arial"/>
        <family val="2"/>
      </rPr>
      <t>OFICIAL/A CALIFICADO/A:</t>
    </r>
    <r>
      <rPr>
        <b/>
        <sz val="10"/>
        <rFont val="Arial"/>
        <family val="2"/>
      </rPr>
      <t xml:space="preserve"> A) CONTROLADOR DE CARGA</t>
    </r>
  </si>
  <si>
    <r>
      <rPr>
        <b/>
        <u/>
        <sz val="10"/>
        <rFont val="Arial"/>
        <family val="2"/>
      </rPr>
      <t>MEDIO/A OFICIAL/A:</t>
    </r>
    <r>
      <rPr>
        <b/>
        <sz val="10"/>
        <rFont val="Arial"/>
        <family val="2"/>
      </rPr>
      <t xml:space="preserve"> A) CARREROS COLCH. ESPUMA Y RESORTES; B) CARGADORES Y ACOMPAÑANTES; C) ATENCION CLIENTES  ORDEN INTERNO</t>
    </r>
  </si>
  <si>
    <t>SECTOR ARMADO COLCHONES ESPUMA</t>
  </si>
  <si>
    <r>
      <rPr>
        <b/>
        <u/>
        <sz val="10"/>
        <rFont val="Arial"/>
        <family val="2"/>
      </rPr>
      <t>OFICIAL/A CALIFICADO/A:</t>
    </r>
    <r>
      <rPr>
        <b/>
        <sz val="10"/>
        <rFont val="Arial"/>
        <family val="2"/>
      </rPr>
      <t xml:space="preserve"> A) CERRADOR COLCHONES ESPUMA.</t>
    </r>
  </si>
  <si>
    <r>
      <t>OFICIAL/A:</t>
    </r>
    <r>
      <rPr>
        <b/>
        <sz val="10"/>
        <rFont val="Arial"/>
        <family val="2"/>
      </rPr>
      <t xml:space="preserve"> A) ARMADOR COLCHONES PEGADO; B) ETIQUETADOR; C)OPERARIO MAQUINA EMBOLSADO.</t>
    </r>
  </si>
  <si>
    <r>
      <rPr>
        <b/>
        <u/>
        <sz val="10"/>
        <rFont val="Arial"/>
        <family val="2"/>
      </rPr>
      <t>MEDIO/A OFICIAL/A:</t>
    </r>
    <r>
      <rPr>
        <b/>
        <sz val="10"/>
        <rFont val="Arial"/>
        <family val="2"/>
      </rPr>
      <t xml:space="preserve"> A)ARMADOR COLCHONES SIN PEGAR; B) DESCARGA MAQUINA EMBOLSADO.</t>
    </r>
  </si>
  <si>
    <t>SECTOR ESTRUCTURA RESORTES</t>
  </si>
  <si>
    <r>
      <rPr>
        <b/>
        <u/>
        <sz val="10"/>
        <rFont val="Arial"/>
        <family val="2"/>
      </rPr>
      <t>OFICIAL/A CALIFICADO/A:</t>
    </r>
    <r>
      <rPr>
        <b/>
        <sz val="10"/>
        <rFont val="Arial"/>
        <family val="2"/>
      </rPr>
      <t xml:space="preserve"> A) OPERADOR ENSAMBLADORA AUTOMATICA; B) OPERADOR ENSAMBLADORA MANUAL; B) OPERADOR RESORTERAS MANUAL.</t>
    </r>
  </si>
  <si>
    <r>
      <t>OFICIAL/A:</t>
    </r>
    <r>
      <rPr>
        <b/>
        <sz val="10"/>
        <rFont val="Arial"/>
        <family val="2"/>
      </rPr>
      <t xml:space="preserve"> A) COLOCADOR DE MARCOS.</t>
    </r>
  </si>
  <si>
    <r>
      <rPr>
        <b/>
        <u/>
        <sz val="10"/>
        <rFont val="Arial"/>
        <family val="2"/>
      </rPr>
      <t>MEDIO/A OFICIAL/A:</t>
    </r>
    <r>
      <rPr>
        <b/>
        <sz val="10"/>
        <rFont val="Arial"/>
        <family val="2"/>
      </rPr>
      <t xml:space="preserve"> A)DOBLADOR DE MARCOS; B) OPERADOR MAQUINA ESTABILIZADORES.</t>
    </r>
  </si>
  <si>
    <t xml:space="preserve">SECTOR ALMOHADAS </t>
  </si>
  <si>
    <r>
      <rPr>
        <b/>
        <u/>
        <sz val="10"/>
        <rFont val="Arial"/>
        <family val="2"/>
      </rPr>
      <t>OFICIAL/A CALIFICADO/A:</t>
    </r>
    <r>
      <rPr>
        <b/>
        <sz val="10"/>
        <rFont val="Arial"/>
        <family val="2"/>
      </rPr>
      <t xml:space="preserve"> A) OPERADOR MAQUINA BORDADORA; B) OPERADOR MAQUINA DE FUNDAS.</t>
    </r>
  </si>
  <si>
    <r>
      <t>OFICIAL/A:</t>
    </r>
    <r>
      <rPr>
        <b/>
        <sz val="10"/>
        <rFont val="Arial"/>
        <family val="2"/>
      </rPr>
      <t xml:space="preserve"> A) CONFECCION DE FUNDAS; B) OPERADOR MAQUINA DE FIBRAS; C) CERRADOR DE ALMOHADAS; D) OPERADOR MAQUINA EMBOLSADO.</t>
    </r>
  </si>
  <si>
    <r>
      <rPr>
        <b/>
        <u/>
        <sz val="10"/>
        <rFont val="Arial"/>
        <family val="2"/>
      </rPr>
      <t>MEDIO/A OFICIAL/A:</t>
    </r>
    <r>
      <rPr>
        <b/>
        <sz val="10"/>
        <rFont val="Arial"/>
        <family val="2"/>
      </rPr>
      <t xml:space="preserve"> A) PLEGADOR DE TELAS; B) ARMADOR DE ALMOHADAS; C) CARRERO.</t>
    </r>
  </si>
  <si>
    <t>SECTOR SOMMIERS</t>
  </si>
  <si>
    <r>
      <rPr>
        <b/>
        <u/>
        <sz val="10"/>
        <rFont val="Arial"/>
        <family val="2"/>
      </rPr>
      <t>OFICIAL CALIFICADO:</t>
    </r>
    <r>
      <rPr>
        <b/>
        <sz val="10"/>
        <rFont val="Arial"/>
        <family val="2"/>
      </rPr>
      <t xml:space="preserve"> A) MAQUINA DE PIEZAS.</t>
    </r>
  </si>
  <si>
    <r>
      <t>OFICIAL/A:</t>
    </r>
    <r>
      <rPr>
        <b/>
        <sz val="10"/>
        <rFont val="Arial"/>
        <family val="2"/>
      </rPr>
      <t xml:space="preserve"> A) ARMADOR DE SOMMIER.</t>
    </r>
  </si>
  <si>
    <r>
      <rPr>
        <b/>
        <u/>
        <sz val="10"/>
        <rFont val="Arial"/>
        <family val="2"/>
      </rPr>
      <t>MEDIO/A OFICIAL/A:</t>
    </r>
    <r>
      <rPr>
        <b/>
        <sz val="10"/>
        <rFont val="Arial"/>
        <family val="2"/>
      </rPr>
      <t xml:space="preserve"> A) PREARMADO DE SOMMIER.</t>
    </r>
  </si>
  <si>
    <t>SECTOR MATELASEADO Y CORT. COST. TELAS</t>
  </si>
  <si>
    <r>
      <rPr>
        <b/>
        <u/>
        <sz val="10"/>
        <rFont val="Arial"/>
        <family val="2"/>
      </rPr>
      <t>OFICIAL/A CALIFICADO/A:</t>
    </r>
    <r>
      <rPr>
        <b/>
        <sz val="10"/>
        <rFont val="Arial"/>
        <family val="2"/>
      </rPr>
      <t xml:space="preserve"> A) MATELASEADORES; B) REMALLADOR TAPAS MATELASEADAS; C) PEGADOR DE PILLOW; D) ARREGLADOR DE TAPAS.</t>
    </r>
  </si>
  <si>
    <r>
      <t>OFICIAL/A:</t>
    </r>
    <r>
      <rPr>
        <b/>
        <sz val="10"/>
        <rFont val="Arial"/>
        <family val="2"/>
      </rPr>
      <t xml:space="preserve"> A) CORTADOR DE TELAS; B) PEGADO ETIQUETAS TAPAS KING KOIL; C) CONFECCION CABECERA; D) CONFECCION FUNDA SOMMIER E) REMALLADO CABECERA Y PILLOW</t>
    </r>
  </si>
  <si>
    <r>
      <rPr>
        <b/>
        <u/>
        <sz val="10"/>
        <rFont val="Arial"/>
        <family val="2"/>
      </rPr>
      <t>MEDIO/A OFICIAL/A:</t>
    </r>
    <r>
      <rPr>
        <b/>
        <sz val="10"/>
        <rFont val="Arial"/>
        <family val="2"/>
      </rPr>
      <t xml:space="preserve"> A) ACOMODADOR DE TAPAS; B) PLEGADOR DE TELAS; C) CORTADOR DE PILLOW.</t>
    </r>
  </si>
  <si>
    <t>COLCHONES Y ACCESORIOS PARA EL DESCANSO</t>
  </si>
  <si>
    <t>PARA LAS EMPRESAS QUE TENGAN COMO ACTIVIDAD ESPECÍFICA, LAS TAREAS DETERMINADAS EN ESTE CAPITULO</t>
  </si>
  <si>
    <t>a) Colchas sencillas: son las que llevan uno o dos vivos en cada lado o galón aplicado recto, con volados y sin forro.</t>
  </si>
  <si>
    <t>b) Colchas intermedias: son las que tienen las mismas características que las sencillas, pero forradas o llevan en lugar de vivos cinta o pasacintas sobre la costura, ya sean lisas o fruncidas.</t>
  </si>
  <si>
    <t>Esta categorización se hará de acuerdo a los términos del Art. 22 del presente CCT.</t>
  </si>
  <si>
    <t>c) Arreglo de prendas.</t>
  </si>
  <si>
    <t>d) Hace ojales a mano.</t>
  </si>
  <si>
    <t>e) Tapar costura.</t>
  </si>
  <si>
    <t>ORTOPEDIA</t>
  </si>
  <si>
    <t>a) Hace: almohadillas</t>
  </si>
  <si>
    <t>b) Cose: aparatos y/o partes principales de éstos</t>
  </si>
  <si>
    <t>c) Hace: forrados</t>
  </si>
  <si>
    <t>Realiza las tareas secundarias.</t>
  </si>
  <si>
    <t>Plancha las composturas y/o reformas.</t>
  </si>
  <si>
    <t>10</t>
  </si>
  <si>
    <t>11</t>
  </si>
  <si>
    <t>12</t>
  </si>
  <si>
    <t>13</t>
  </si>
  <si>
    <t>14</t>
  </si>
  <si>
    <t>MEDIO OFICIAL PREPARADOR</t>
  </si>
  <si>
    <t>REVISOR</t>
  </si>
  <si>
    <t>Es el trabajador que deberá conocer y realizar eventualmente cualquiera de las siguientes operaciones:</t>
  </si>
  <si>
    <t>Pica bajo cuello y/o entretelas.</t>
  </si>
  <si>
    <t>Hace toda clase de engomados y encerados.</t>
  </si>
  <si>
    <t xml:space="preserve">Deshilvana y/o limpia la prenda y/o tiñe ojales. </t>
  </si>
  <si>
    <t>Hace atraques.</t>
  </si>
  <si>
    <t>Hace presillas.</t>
  </si>
  <si>
    <t>Recorta y/o empareja sobrantes y/o hace piquetes.</t>
  </si>
  <si>
    <t>Retira y/o sella trabajo.</t>
  </si>
  <si>
    <t>Recorta hombreras y/o sisas hilvanadas.</t>
  </si>
  <si>
    <t>Compagina trabajos.</t>
  </si>
  <si>
    <r>
      <t>CONDICION GENERAL PARA LA CATEGORIA  12</t>
    </r>
    <r>
      <rPr>
        <sz val="10"/>
        <rFont val="Arial"/>
        <family val="2"/>
      </rPr>
      <t xml:space="preserve"> .</t>
    </r>
  </si>
  <si>
    <t>CATEGORIA 13</t>
  </si>
  <si>
    <t xml:space="preserve">         a) LIJADO </t>
  </si>
  <si>
    <t xml:space="preserve">                           * Bigote con aerógrafo.</t>
  </si>
  <si>
    <t xml:space="preserve">                           * Bigote permanente con plancha.</t>
  </si>
  <si>
    <t xml:space="preserve">                           * Lijado sobre banco.</t>
  </si>
  <si>
    <t xml:space="preserve">                           * Cepillado con muñeco o robot.</t>
  </si>
  <si>
    <t>TALLERES DE CONFECCION Y DE MEDIDA EN GRAL. PARA SENORAS Y NIÑOS EN GENERAL DE SACOS, GABANES, TAPADOS, PERRAMUS, PANTALONES, POLLERAS, CHALECOS, PILOTOS, IMPERMEABLES Y UNIFORMES EN GENERAL, VESTIDOS, BLUSAS, SHORTS, BERMUDAS. CUALQUIERA FUERA EL MATERIAL EMPLEADO EN SU CONFECCION.</t>
  </si>
  <si>
    <t>VESTIDOS, BLUSAS, SHORTS, PANTALONES, BERMUDAS, POLLERAS.</t>
  </si>
  <si>
    <t xml:space="preserve">CAMISERIA EN GENERAL, CORBATAS, PIJAMAS, ROBES, ROPA INTERIOR. </t>
  </si>
  <si>
    <t>PIJAMAS, ROPA INTERIOR:</t>
  </si>
  <si>
    <t>PIJAMAS Y ROPA INTERIOR</t>
  </si>
  <si>
    <t>b) Hacer: puños, bolsillo ojal con máquina de una aguja, pespunte de ornamentos.</t>
  </si>
  <si>
    <t>b) Hacer:puños, bolsillo ojal con máquina de una aguja, pespunte de ornamentos.</t>
  </si>
  <si>
    <t>CAMPERAS Y SACONES DE VESTIR Y DEPORTIVOS, EN TELAS DE CASIMIR, POLYESTER, POLYAMIDA, ALGODON, MEZCLAS VARIAS CON O SIN RELLENOS, SHORTS, CARDIGANS, NAUTICOS. INDUMENTARIA ANTIFLAMA EN TELAS ESPECIALES, EQUIPOS DE ALTA MONTAÑA</t>
  </si>
  <si>
    <t>CONFECCION DE SHORTS.</t>
  </si>
  <si>
    <t>Refina delanteros sin molde y/o vistas y/o carteras.</t>
  </si>
  <si>
    <t>BÁSICO</t>
  </si>
  <si>
    <t>Cuando se trate de fábricas o talleres de venta al por mayor, esta trabajadora confecciona todo el sombrero, y lo produce sin adaptaciones individuales.</t>
  </si>
  <si>
    <t>TRABAJO DE MESA, DE MANO Y DE PREPARACION</t>
  </si>
  <si>
    <t>OJALADO</t>
  </si>
  <si>
    <t>REVISADO.</t>
  </si>
  <si>
    <t>TAREAS Y SALARIOS PARA TALLERES DE PANTALON.</t>
  </si>
  <si>
    <t>TRABAJO A MAQUINA.</t>
  </si>
  <si>
    <t xml:space="preserve">Termina punta de cintura sin pico. </t>
  </si>
  <si>
    <t>PREPARACION (DE PANTALON)</t>
  </si>
  <si>
    <t>TALLERES DE CHALECOS</t>
  </si>
  <si>
    <t>Forra bajos y/o cinturas</t>
  </si>
  <si>
    <t>Es el trabajador que confecciona el chaleco completo</t>
  </si>
  <si>
    <t xml:space="preserve">Hace ojales y todo tipo de bolsillos </t>
  </si>
  <si>
    <t>SUAVIZADO Y DESGASTADO DE TODAS LAS PRENDAS EN PROCESO DE PRODUCCION.</t>
  </si>
  <si>
    <r>
      <t>12.1. SUAVIZADO Y DESGASTADO</t>
    </r>
    <r>
      <rPr>
        <sz val="10"/>
        <rFont val="Arial"/>
        <family val="2"/>
      </rPr>
      <t>: El trabajador deberá conocer y realizar todas las tareas del proceso de producción del Sector.</t>
    </r>
  </si>
  <si>
    <r>
      <t>12.6. CONTROL DE CALIDAD</t>
    </r>
    <r>
      <rPr>
        <sz val="10"/>
        <rFont val="Arial"/>
        <family val="2"/>
      </rPr>
      <t xml:space="preserve"> : El trabajador deberá conocer y realizar todas las tareas de control del proceso completo de producción ( Identificar los defectos de las prendas confeccionadas en los talleres y aquellas que han terminado el proceso de suavizado y desgastado y planchado ).</t>
    </r>
  </si>
  <si>
    <r>
      <t xml:space="preserve">13.1. SUAVIZADO Y DESGASTADO: </t>
    </r>
    <r>
      <rPr>
        <sz val="10"/>
        <rFont val="Arial"/>
        <family val="2"/>
      </rPr>
      <t>El trabajador deberá conocer y realizar eventualmente cualquiera de las siguientes tareas del proceso del Sector :</t>
    </r>
  </si>
  <si>
    <t>·        Máquina de suavizado y desgaste / secadora.</t>
  </si>
  <si>
    <t>·        Preparación y control de la proporción de materiales del suavizado y desgaste.</t>
  </si>
  <si>
    <r>
      <t>13 BIS.1. SUAVIZADO Y DESGASTADO</t>
    </r>
    <r>
      <rPr>
        <sz val="10"/>
        <rFont val="Arial"/>
        <family val="2"/>
      </rPr>
      <t xml:space="preserve"> : El trabajador deberá conocer y realizar eventualmente cualquiera de las siguientes tareas del proceso del Sector :</t>
    </r>
  </si>
  <si>
    <t>SUAVIZADO Y DESGASTADO EXTERNOS, PROCESOS DE TRATAMIENTO, DESTEÑIDOS, ENVEJECIMIENTO, TERMINACION Y CONTROL DE CALIDAD DE PRENDAS SIN USO EN PROCESO DE PRODUCCION  INDEPENDIENTES DE EMPRESAS INDUSTRIALES DE CONFECCION.</t>
  </si>
  <si>
    <t>SUAVIZADO Y DESGASTADO INTERNOS, PROCESOS DE TRATAMIENTO, DESTEÑIDOS, ENVEJECIMIENTO, TERMINACION Y CONTROL DE CALIDAD DE PRENDAS SIN USO EN PROCESO DE PRODUCCION DEPENDIENTES DE EMPRESAS INDUSTRIALES DE CONFECCION.</t>
  </si>
  <si>
    <t xml:space="preserve">                               * Trabajo a mano.</t>
  </si>
  <si>
    <t xml:space="preserve">                               * Trabajo con máquina automática.</t>
  </si>
  <si>
    <t>·        Teñido y desteñido.</t>
  </si>
  <si>
    <r>
      <t xml:space="preserve">          </t>
    </r>
    <r>
      <rPr>
        <b/>
        <sz val="10"/>
        <rFont val="Arial"/>
        <family val="2"/>
      </rPr>
      <t>d) CORROSION</t>
    </r>
  </si>
  <si>
    <t xml:space="preserve">                   * Sacar piedra.</t>
  </si>
  <si>
    <t xml:space="preserve">                   * Ayudar en secadora.</t>
  </si>
  <si>
    <t xml:space="preserve">                 *Abastecer de prendas al planchador.</t>
  </si>
  <si>
    <t>Plancha sacones y/o tapados y/o trajes</t>
  </si>
  <si>
    <t>Plancha toda clase de prendas</t>
  </si>
  <si>
    <t>Plancha partes secundarias de la prenda.</t>
  </si>
  <si>
    <t>Plancha terminaciones.</t>
  </si>
  <si>
    <t>Programa la máquina</t>
  </si>
  <si>
    <t>Pasa la tela para plisar</t>
  </si>
  <si>
    <t>Envuelve el plisado</t>
  </si>
  <si>
    <t>Cierra los rollos</t>
  </si>
  <si>
    <t>Secunda al Oficial</t>
  </si>
  <si>
    <t>Dicha producción no debe ser inferior al promedio del Oficial y deberá realizar como mínimo todas las tareas de dos de los procesos enunciadas en los siguientes incisos conforme a calidad normal y habitual registradas en la empresa.</t>
  </si>
  <si>
    <t>Conoce el nombre de las telas, el revés y el derecho de las mismas, sabe cual es el pie del dibujo y sabe calzar los paños.</t>
  </si>
  <si>
    <t>También tiene que aplicar cordones y cintas.</t>
  </si>
  <si>
    <t>Hace fundas para automóviles y almohadones.</t>
  </si>
  <si>
    <t>Confecciona todo trabajo en todas las calidades de telas inclusive colchas, fundas.</t>
  </si>
  <si>
    <t>Hace cubrecamas y/o acolchados matelassé. Hace mantas en cualquier tipo de tela y medida.</t>
  </si>
  <si>
    <r>
      <t xml:space="preserve">13.2. PLANCHADO </t>
    </r>
    <r>
      <rPr>
        <sz val="10"/>
        <rFont val="Arial"/>
        <family val="2"/>
      </rPr>
      <t>:</t>
    </r>
    <r>
      <rPr>
        <b/>
        <sz val="10"/>
        <rFont val="Arial"/>
        <family val="2"/>
      </rPr>
      <t xml:space="preserve"> </t>
    </r>
    <r>
      <rPr>
        <sz val="10"/>
        <rFont val="Arial"/>
        <family val="2"/>
      </rPr>
      <t>El trabajador deberá conocer y realizar eventualmente el  planchado con robot o muñeco.</t>
    </r>
  </si>
  <si>
    <r>
      <t>13.3. LOCALIZADO</t>
    </r>
    <r>
      <rPr>
        <sz val="10"/>
        <rFont val="Arial"/>
        <family val="2"/>
      </rPr>
      <t xml:space="preserve"> : Es el trabajador que se inicia en el sector localizado con soplete.</t>
    </r>
  </si>
  <si>
    <t xml:space="preserve">                del Sector :del Sector :</t>
  </si>
  <si>
    <r>
      <t>13 BIS.4. ARENADO</t>
    </r>
    <r>
      <rPr>
        <sz val="10"/>
        <rFont val="Arial"/>
        <family val="2"/>
      </rPr>
      <t xml:space="preserve"> : El trabajador deberá conocer y realizar las siguientes tareas del Sector :</t>
    </r>
  </si>
  <si>
    <t>Los trabajadores de esta especialidad, ganarán los mismos sueldos que los fijados para la pompa de hombres, detallados en el presente Capítulo, Incisos 1 al 10.</t>
  </si>
  <si>
    <t>Es el trabajador que confecciona cualquier tipo de prenda completa, inclusive las de talle.</t>
  </si>
  <si>
    <t>Hace una prenda hasta terminar hombros y/o costados</t>
  </si>
  <si>
    <t>Coloca cuello y/o mangas</t>
  </si>
  <si>
    <t>Hace bolsillos exteriores</t>
  </si>
  <si>
    <t>Si realiza exclusivamente ojales, percibirá un treinta por ciento (30%) más del salario fijado en este inciso.</t>
  </si>
  <si>
    <t>POMPIERA ALISTADORA CALIFICADA</t>
  </si>
  <si>
    <t>COSTURERA POMPIERA</t>
  </si>
  <si>
    <t>MARCADOR DE COMPOSTURAS</t>
  </si>
  <si>
    <t>POMPIER PROBADOR Y MARCADOR</t>
  </si>
  <si>
    <t>OFICIAL CALIFICADO ESPECIALIZADO</t>
  </si>
  <si>
    <t>OFICIAL</t>
  </si>
  <si>
    <t>COSTURERA AYUDANTA ADELANTADA</t>
  </si>
  <si>
    <t>MEDIO OFICIAL</t>
  </si>
  <si>
    <t>DISPOSICIONES GENERALES PARA ESTE CAPITULO.</t>
  </si>
  <si>
    <t xml:space="preserve">MEDIO OFICIAL  </t>
  </si>
  <si>
    <t xml:space="preserve">OFICIAL </t>
  </si>
  <si>
    <t xml:space="preserve">OFICIAL CALIFICADO  </t>
  </si>
  <si>
    <t xml:space="preserve">PRIMERA DE MESA. </t>
  </si>
  <si>
    <t xml:space="preserve">PLANCHADORA A MAQUINA O A MANO  </t>
  </si>
  <si>
    <t>Coloca cierres y/o vivos sin guía.</t>
  </si>
  <si>
    <t>Hace y coloca bolsillos completos.</t>
  </si>
  <si>
    <t>Cierra costados, tiros y entrepiernas.</t>
  </si>
  <si>
    <t>Coloca puños y/o hace bajos.</t>
  </si>
  <si>
    <t>Plancha toda clase de prendas y en todo tipo de cueros</t>
  </si>
  <si>
    <t>Es el trabajador que mantiene una diaria labor de acuerdo al promedio de trabajo realizado en cada una de las máquinas, tomando como base promedio la producción efectiva y normal de todos lo trabajadores/as así calificados, que se dediquen a su especialidad, de acuerdo a la organización, maquinaria y tecnología de cada empresa.</t>
  </si>
  <si>
    <t>Es el trabajador que mantiene una diaria labor de acuerdo al promedio de trabajo realizado, tomando como base promedio la producción efectiva y normal de todos los trabajadores/as así calificados, que se dediquen a su especialidad, de acuerdo a la organización, y tecnología de cada empresa.</t>
  </si>
  <si>
    <t>Los Oficiales Calificados y los Oficiales que tengan a su cargo la orientación y enseñanza del personal que se inicia y dediquen a esta labor un mínimo de un treinta por ciento (30%) de su tiempo laboral, percibirán un adicional de un veinte por ciento (20%) más de su respectivo salario básico.</t>
  </si>
  <si>
    <t>Los trabajadores que realicen tareas en Medida y/o Modelos exclusivamente costura a mano o a máquina, percibirán un adicional de un veinte por ciento (20%) más de su respectivo salario básico durante el período que efectúen dicho trabajo, no exigiéndose producción.</t>
  </si>
  <si>
    <t>OFICIAL DE COSTURA CALIFICADO MÚLTIPLE "A"</t>
  </si>
  <si>
    <t>OFICIAL DE COSTURA CALIFICADO MÚLTIPLE "B"</t>
  </si>
  <si>
    <t>OFICIAL DE COSTURA CALIFICADO MÚLTIPLE "C"</t>
  </si>
  <si>
    <t>OFICIAL DE COSTURA CALIFICADO</t>
  </si>
  <si>
    <t>OFICIAL DE COSTURA</t>
  </si>
  <si>
    <t>½ OFICIAL DE COSTURA</t>
  </si>
  <si>
    <t>OFICIAL DE MANO CALIFICADO MÚLTIPLE "A"</t>
  </si>
  <si>
    <t>OFICIAL DE MANO CALIFICADO MÚLTIPLE "B"</t>
  </si>
  <si>
    <t>OFICIAL  DE MANO CALIFICADO MÚLTIPLE "C"</t>
  </si>
  <si>
    <t>OFICIAL  DE MANO CALIFICADO</t>
  </si>
  <si>
    <t>OFICIAL  DE MANO</t>
  </si>
  <si>
    <t>½ OFICIAL  DE MANO</t>
  </si>
  <si>
    <t>Coloca corderitos y/o matelassé y/o vistas y/o vistas de cuero.</t>
  </si>
  <si>
    <t>Cierra costados y mangas con overlock.</t>
  </si>
  <si>
    <t>Hace ruedos a abertura de manga y/o vistas y/o arreglos y/o dibujos en vistas y/o puntas de puño y cintura en U.</t>
  </si>
  <si>
    <t>Ojala.</t>
  </si>
  <si>
    <t>Pespuntea cuello, puño, presilla, tapas y mangas.</t>
  </si>
  <si>
    <t>Pega percalina con vivos delanteros y/o mangas con overlock y/o cierres en partes.</t>
  </si>
  <si>
    <t>Une hombros.</t>
  </si>
  <si>
    <t>Arma cuello, puños, presillas y tapas.</t>
  </si>
  <si>
    <t>Arma bolsas.</t>
  </si>
  <si>
    <t>Fija bolsillo ojal y/o tapas.</t>
  </si>
  <si>
    <t>Hace ruedos en partes chicas y/o ruedos en bolsillos y/o punta de puños y cintura en atraque recto.</t>
  </si>
  <si>
    <t>Pega vistas a percalina y/o etiquetas y/o presillas y/o botones, tachas y broches.</t>
  </si>
  <si>
    <t>Sobrehila o encandalilla partes chicas.</t>
  </si>
  <si>
    <t>Une recortes de corderito.</t>
  </si>
  <si>
    <t>Forma carterón angosto.</t>
  </si>
  <si>
    <t>Pega carterón ancho y/o bolsillo delantero y/o mangas con dobladillador cerrado.</t>
  </si>
  <si>
    <t>Pega y sobrecose cuellos y/o puños.</t>
  </si>
  <si>
    <t>Cierra costados y mangas.</t>
  </si>
  <si>
    <t>Dobladilla ruedo.</t>
  </si>
  <si>
    <t>Encandalilla, sobrehila cuello.</t>
  </si>
  <si>
    <t>Hace arreglos.</t>
  </si>
  <si>
    <t xml:space="preserve">e) Para los trabajadores que realicen tareas insalubres, que comúnmente se efectúan, como ser: colchonería con algodón sucio, pana y pluma, encerado de trajes, impermeabilización de lonas con aceites minerales, polvos litargidios o plovagina, limpieza de mano, las empresas proveerán a los trabajadores, de guantes de goma, caretas, máscaras y soluciones contravenenosas, en cuyo defecto, los trabajadores podrán negarse a realizar dichas tareas. </t>
  </si>
  <si>
    <t>h) El trabajador que fuera enviado a realizar tareas fuera del taller, percibirá los correspondientes gastos de movilidad y además una suma para solventar gastos de refrigerio que será el equivalente al 20% (veinte por ciento) del salario del Inciso 1 Oficial Calificado de este capítulo.</t>
  </si>
  <si>
    <t>Es el trabajador que mantiene una diaria labor de acuerdo al promedio de trabajo realizado, y tomando como base de promedio la producción efectiva y normal de todos los trabajadores/as así calificados, que se dediquen a su especialidad, de acuerdo a la organización particular de cada empresa, maquinaria, tecnología y exigencias de calidad.</t>
  </si>
  <si>
    <t>plancha todo tipo de gorras y sombreros, cualquier variedad de material.</t>
  </si>
  <si>
    <t>MANTENIMIENTO MECANICO, ELECTRICO Y ELECTRONICO</t>
  </si>
  <si>
    <t xml:space="preserve">Dibuja, copia, crea dibujos, no calca. </t>
  </si>
  <si>
    <t>DEPÓSITO DE MATERIAS PRIMAS</t>
  </si>
  <si>
    <t>EMPAQUE Y DEPÓSITO de PRODUCTO TERMINADO</t>
  </si>
  <si>
    <t>Coloca pitucones y/o escudos.</t>
  </si>
  <si>
    <t>Hilvana escotes.</t>
  </si>
  <si>
    <t>Prolija costuras al final.</t>
  </si>
  <si>
    <t>Abrocha vistas al delantero.</t>
  </si>
  <si>
    <t>Forra punta de aberturas y/o puntas de vistas y/o  puntas de cuellos.</t>
  </si>
  <si>
    <t>c) Las empresas no podrán hacer trabajar a los Oficiales en carga o descarga o limpieza del taller o local.</t>
  </si>
  <si>
    <t>CORSETERIA</t>
  </si>
  <si>
    <t>a) Armado de laterales.</t>
  </si>
  <si>
    <t>b) Armado de corpiño completo.</t>
  </si>
  <si>
    <t>c) Hacer pespunte de ornamentos.</t>
  </si>
  <si>
    <t>d) Revestimiento de copas.</t>
  </si>
  <si>
    <t>e) Unir tasas a frente y laterales.</t>
  </si>
  <si>
    <t>f) Pega puntillas.</t>
  </si>
  <si>
    <t>g) Elastizado en cualquier parte de la prenda.</t>
  </si>
  <si>
    <t>LENCERIA</t>
  </si>
  <si>
    <t>a) Pega: canesú</t>
  </si>
  <si>
    <t>b) Hace: costura en punto guante</t>
  </si>
  <si>
    <t>c) Tapar costura.</t>
  </si>
  <si>
    <t>TRUSAS</t>
  </si>
  <si>
    <t>a) Armado y modelado con pieza de entrepierna.</t>
  </si>
  <si>
    <t>b) Fijar entrepierna.</t>
  </si>
  <si>
    <t>c) Unir espalda a delanteros.</t>
  </si>
  <si>
    <t>d) Cerrar costados.</t>
  </si>
  <si>
    <t>e) Elastizado de cinturas y piernas.</t>
  </si>
  <si>
    <t>Etiqueta y/o hace paquetes y/o marca y/o numera y/o precinta y/o recorta entretela y/o refina cuellos sueltos.</t>
  </si>
  <si>
    <t>Da vuelta delantero y/o vivos de bolsillo y/o tapas y/o cinturones y/o charreteras y/o embolsado.</t>
  </si>
  <si>
    <t>Debe tener conocimientos completos en la especialidad de saco para determinar los defectos técnicos en los mismos y su calidad.</t>
  </si>
  <si>
    <t xml:space="preserve">OJALADO A MAQUINA: Ojalador          </t>
  </si>
  <si>
    <t>SEGUNDO OFICIAL PLANCHADOR</t>
  </si>
  <si>
    <t>OFICIAL PLANCHADOR</t>
  </si>
  <si>
    <t>OFICIAL PLANCHADOR CALIFICADO</t>
  </si>
  <si>
    <t>OFICIAL REVISADOR CALIFICADO (de chalecos)</t>
  </si>
  <si>
    <t>Es la trabajadora que secunda a la Oficiala en el   trabajo.</t>
  </si>
  <si>
    <t>DISPOSICIONES GENERALES Y BENEFICIOS SOCIALES EXCLUSIVAMENTE PARA ESTE CAPITULO</t>
  </si>
  <si>
    <t>b) OFICIAL</t>
  </si>
  <si>
    <t>Hilvana delanteros y/o cose susones y/o cierra carteras.</t>
  </si>
  <si>
    <t>Coloca pasamanos y/o cose sisas y/o escote y/o bajos.</t>
  </si>
  <si>
    <t>Termina bolsillos o sea: coloca cartera y bolsas y cierra ángulos.</t>
  </si>
  <si>
    <t>Prepara bolsas y/o carteritas y/o apunta a pasamano y/o coloca vivos simples o dobles con máquina específica.</t>
  </si>
  <si>
    <t>Los Bordadores que tengan a su cargo la orientación por ciento (30%) de su tiempo laboral, percibirán un adicional de un veinte por ciento (20%) más de su respectivo salario básico.</t>
  </si>
  <si>
    <t>Los trabajadores que operen Máquinas Automáticas de más de tres (3) bastidores, percibirán un veinte por ciento (20%) más sobre su respectivo salario básico.</t>
  </si>
  <si>
    <t>El trabajador que atienda más de una Máquina Automática y no tenga Ayudante, percibirá un cincuenta por ciento (50%) más sobre su respectivo salario básico.</t>
  </si>
  <si>
    <t>Los trabajadores que realicen bordados a mano en prendas que se encuentran comprendidas en el capitulo II, percibirán un adicional del 13% sobre su respectivo salario básico.</t>
  </si>
  <si>
    <t>Los trabajadores que realicen bordados a máquina manuales en prendas que se encuentran comprendidas en el capitulo II, percibirían un adicional del 22% sobre su respectivo salario básico.</t>
  </si>
  <si>
    <t>(Para todos los capítulos)</t>
  </si>
  <si>
    <t>OFICIAL BORDADOR/A CALIFICADO EN MAQUINAS SEMIAUTOMATICAS</t>
  </si>
  <si>
    <t>a) OFICIAL CALIFICADO</t>
  </si>
  <si>
    <t>Atraca pasacintos, carteras, bolsillo en cualquier parte del pantalón.</t>
  </si>
  <si>
    <t>Corta cierres a medida.</t>
  </si>
  <si>
    <t>Cose y/o pespuntea tapitas, presillas y tirillas en general.</t>
  </si>
  <si>
    <t>Desgrana cierres.</t>
  </si>
  <si>
    <t>Dobladilla bolsillos delanteros y/o relojeros.</t>
  </si>
  <si>
    <t>Pega cuero y/o bolsillos relojeros.</t>
  </si>
  <si>
    <t>Encandalilla o sobrehila delanteros, traseros y carteras.</t>
  </si>
  <si>
    <t>Realiza todas las tareas del preparado por no   venir éste realizado del corte y/o está a su cargo  el grupo de preparación para el taller.</t>
  </si>
  <si>
    <t>b) Hacer: cuello completo, puños completos,  vistas completas</t>
  </si>
  <si>
    <t>a) Colocación de: cuellos, cierres en máquina de una aguja sin guía, vivos sin guía, mangas, puños.</t>
  </si>
  <si>
    <t>a) Colocación de: cuello, canesú, mangas, puños.</t>
  </si>
  <si>
    <t>b) Hacer: cuello completo, puños completos, vistas completas.</t>
  </si>
  <si>
    <t>rulote</t>
  </si>
  <si>
    <t>bragueros</t>
  </si>
  <si>
    <t>fajas</t>
  </si>
  <si>
    <t>fajas tipo bank</t>
  </si>
  <si>
    <t>suspensores</t>
  </si>
  <si>
    <t>Deberá realizar como mínimo una de las tareas enunciadas a continuación.</t>
  </si>
  <si>
    <t>h) Pegar botones, poner broches, hacer atraques, hacer ojales en máquina específica.</t>
  </si>
  <si>
    <t>e) Tapar costuras.</t>
  </si>
  <si>
    <t>Es el trabajador cuyo rendimiento mínimo es el setenta por ciento (70%) de la producción del Oficial de su especialidad y/o a falta de este último del Oficial calificado.</t>
  </si>
  <si>
    <t>ITEM</t>
  </si>
  <si>
    <r>
      <t>13.4. ARENADO</t>
    </r>
    <r>
      <rPr>
        <sz val="10"/>
        <rFont val="Arial"/>
        <family val="2"/>
      </rPr>
      <t xml:space="preserve"> : Es el trabajador que se inicia en el sector y deberá conocer y realizar eventualmente el arenado</t>
    </r>
  </si>
  <si>
    <r>
      <t>13.5. TRABAJOS ESPECIALES</t>
    </r>
    <r>
      <rPr>
        <sz val="10"/>
        <rFont val="Arial"/>
        <family val="2"/>
      </rPr>
      <t>: Es el trabajador que deberá conocer y realizar las siguientes tareas del proceso del Sector:</t>
    </r>
  </si>
  <si>
    <t>Deberá realizar como mínimo todas las tareas de preparación de los tres productos (según anexos A1 y  B1 y C1) y además deberá hacer todas las tareas de costura y terminación de uno de los tres productos (según anexos A2 y A3, ó B2 y B3, ó C2 y C3) conforme a calidad normal y habitual registradas en la empresa.</t>
  </si>
  <si>
    <t>Deberá realizar como mínimo todas las tareas de preparación de los tres productos (según anexos A1 y B1 y C1) y además deberá hacer todas las tareas de terminación de uno de los tres productos (según anexos A3, B3 ó  C3)  conforme a calidad normal y habitual registradas en la empresa.</t>
  </si>
  <si>
    <r>
      <t>12.4. ARENADO</t>
    </r>
    <r>
      <rPr>
        <sz val="10"/>
        <rFont val="Arial"/>
        <family val="2"/>
      </rPr>
      <t xml:space="preserve"> : El trabajador deberá conocer y realizar todas las tareas del proceso de producción del sector.</t>
    </r>
  </si>
  <si>
    <t>Surfila y sobrecose.</t>
  </si>
  <si>
    <t>EN LOS ESTABLECIMIENTOS EN QUE POR SU MODALIDAD DE TRABAJO OCUPEN BORDADORES, ÉSTOS PERCIBIRÁN EL SALARIO DEL OFICIAL CALIFICADO.</t>
  </si>
  <si>
    <t>EN LOS ESTABLECIMIENTOS EN QUE OCUPEN TRABAJADORES CUYA TAREA EXCLUSIVA SEA LA DEL PLANCHADO, ÉSTOS PERCIBIRÁN EL SALARIO DEL OFICIAL.</t>
  </si>
  <si>
    <t>Hace espaldas y/o presillas</t>
  </si>
  <si>
    <t>Pega botones y/o coloca hebillas</t>
  </si>
  <si>
    <t>Coloca carteritas de pecho y/o plaqué y/o vivos con máquina recta común (realiza alguna de estas operaciones).</t>
  </si>
  <si>
    <t>Termina bolsillos en vistas: coloca bolsas, cierra ángulos, coloca presillas y etiquetas y cierra bolsas.</t>
  </si>
  <si>
    <t>NOTA: en los Establecimientos en que se realicen soldaduras en elementos ortopédicos, se deberá proveer a los trabajadores de un litro de leche diariamente.</t>
  </si>
  <si>
    <t>NOTA: Para los incisos 3, 4 y 5 las trabajadoras que se dediquen a la confección de trajes de novia y/o gala, largos o cortos, percibirán un adicional salarial del 20% sobre el total de los salarios percibidos.</t>
  </si>
  <si>
    <t>NOTA: Los operarios que habitualmente coloquen mangas, cuellos, percibirán el salario del Oficial Calificado.</t>
  </si>
  <si>
    <t>NOTA: Exceptúase las prendas confeccionadas en materiales previstos en otros capítulos.</t>
  </si>
  <si>
    <t>NOTA:  Exceptúase las prendas confeccionadas en materiales previstos en otros capítulos.</t>
  </si>
  <si>
    <t>NOTA: En el caso que estas prendas se realicen en máquinas overlock, su salario se regirá por los Incisos respectivos de este Capítulo, y en el supuesto que en la confección de la prenda de sastrería para niños/as, se regirán por los Incisos 1 al 3 de este Capítulo.</t>
  </si>
  <si>
    <t>NOTA: Queda aclarado que este trabajador/a deberá revisar las costuras hasta la terminación de la prenda.</t>
  </si>
  <si>
    <t>NOTA: Los salarios correspondientes a las tareas encuadradas en el inciso 8.- REVISADOR, se equipararán al salario de Oficial de Máquina inciso 2.- .</t>
  </si>
  <si>
    <t>NOTA:  Es el trabajador que posee todos los conocimientos del punto 1.</t>
  </si>
  <si>
    <t>NOTA: Posee todos los conocimientos necesarios para desarmar y armar un prenda completa. ( Sacos, Gabanes, Sobretodos Etc. )</t>
  </si>
  <si>
    <t>Hilvana y/o encuarta bajos en géneros y/o forro de sisas y/o cuellos sueltos y/o carteras sueltas y/o forros.</t>
  </si>
  <si>
    <t>Hace carteras y/o cinturones y/o todo tipo de hombreras y charreteras y/o bandas de manga con máquinas rectas.</t>
  </si>
  <si>
    <t>Los trabajadores que realicen tareas en Medida y/o Modelos percibirán un adicional de un veinte por ciento (20%) más de su respectivo salario básico.</t>
  </si>
  <si>
    <t>Los trabajadores/as que realicen tareas de composturas, reformas, o adaptaciones de prendas en las casas minoristas exclusivamente, percibirán un adicional de un veinte (20%) por ciento más sobre su respectivo salario básico.</t>
  </si>
  <si>
    <t>Los trabajadores que operen indistintamente un máquina de costura recta y una máquina especial, u operen en dos máquinas especiales, percibirán un adicional de un diez por ciento (10%) más de su respectivo salario básico.</t>
  </si>
  <si>
    <t>OFICIAL CALIFICADO MULTIPLE</t>
  </si>
  <si>
    <t>a) OFICIAL PREPARADOR</t>
  </si>
  <si>
    <t>g) Arreglo de prendas.</t>
  </si>
  <si>
    <t>h) Pega botones, pone broches, hace atraques, hace ojales en máquina específica.</t>
  </si>
  <si>
    <t>Es el trabajador que realiza las tareas productivas relativas a la confección de indumentaria en telas de punto, de acuerdo a la organización particular de la Empresa, manejando como mínimo un tipo de máquina, con sus respectivos dispositivos, accesorios, etc., con un buen nivel de calidad.-</t>
  </si>
  <si>
    <t>Es el trabajador que realiza, o está en condiciones de realizar, algunas tareas de mano relativas a la confección y terminación de indumentaria en telas de punto, cubriendo los puestos que fueren necesarios según programación de tareas y de acuerdo a la organización particular de la Empresa, manejando según necesidad, aparatos, dispositivos, herramientas, accesorios, etc., con un buen nivel de calidad.</t>
  </si>
  <si>
    <t>a) Todas las operaciones que comprenden el proceso de producción de hombreras para prendas de vestir según Anexo A1, A2 y A3</t>
  </si>
  <si>
    <t>Hace pasacintos y/o pinzas y pliegues y/o dobladillos en bolsillos traseros, relojeros y en general y/u operaciones en impresora en tarjeta de producción y/o etiquetas de cartón o tela.</t>
  </si>
  <si>
    <t>Pespuntea punta de cintura.</t>
  </si>
  <si>
    <t>Hace todos los arreglos de chalecos y/o pantalones.</t>
  </si>
  <si>
    <t>Realiza tareas de costados y/u hombros y/o cuellos - Trabaja a máquina exclusivamente.</t>
  </si>
  <si>
    <t>Coloca aros y/o rombos y/o bocamangas con o sin galones.</t>
  </si>
  <si>
    <t>Arma accesórios y/u hombreras.</t>
  </si>
  <si>
    <t>Hace atraques excepto, en bolsillos y ojales.</t>
  </si>
  <si>
    <t>Hace pliegues y/o fuelles.</t>
  </si>
  <si>
    <t>Pica cuellos y/o entretelas.</t>
  </si>
  <si>
    <t>Forra bocamangas en mangas sueltas.</t>
  </si>
  <si>
    <t>Hace crines y/o monederos y/o presillas.</t>
  </si>
  <si>
    <t>CASAS DE MODA, TIENDAS, CASAS DE MODELOS, MODISTAS EN GENERAL Y SOMBREROS PARA SEÑORAS, SEÑORITAS Y NIÑAS.</t>
  </si>
  <si>
    <r>
      <t>13 BIS.2. PLANCHADO</t>
    </r>
    <r>
      <rPr>
        <sz val="10"/>
        <rFont val="Arial"/>
        <family val="2"/>
      </rPr>
      <t xml:space="preserve"> : Es el trabajador que deberá conocer y realizar las siguientes tareas del proceso</t>
    </r>
  </si>
  <si>
    <r>
      <t>13 BIS.3. LOCALIZADO</t>
    </r>
    <r>
      <rPr>
        <sz val="10"/>
        <rFont val="Arial"/>
        <family val="2"/>
      </rPr>
      <t xml:space="preserve"> : El  trabajador deberá conocer y realizar las siguientes tareas del proceso del Sector :</t>
    </r>
  </si>
  <si>
    <t>El Medio oficial con un año de antigüedad como tal, percibirá un adicional equivalente al 50% (cincuenta por ciento) más por día de su respectivo jornal básico, de la diferencia entre el salario de ese inciso y el de Oficial, o sea el inmediato superior.</t>
  </si>
  <si>
    <t>Coser cantos colocando pasamano al mismo tiempo.</t>
  </si>
  <si>
    <t>Unir el forro al género de la vista.</t>
  </si>
  <si>
    <t>Competente en toda clase de ojales.</t>
  </si>
  <si>
    <t>Pespuntear delanteros y/o vistas a delanteros.</t>
  </si>
  <si>
    <t>Hace espaldas y/o forrado de forros y/o delanteros, colocando las presillas.</t>
  </si>
  <si>
    <t>Es el trabajador que habitualmente, empaca, pone en  cajas o bolsas los productos terminados, conoce los   modelos, colores, talles, etc. Ordena los productos embalados dentro del depósito, prepara los pedidos a clientes.</t>
  </si>
  <si>
    <t>Es el trabajador que posee todos los conocimientos necesarios para realizar el mantenimiento de: parque de máquinas y accesorios, instalaciones eléctricas, electrónicas, electromecánicas, hidráulicas y  neumáticas.</t>
  </si>
  <si>
    <t>Prepara toda clase de trabajos para la línea de producción y corrige imperfecciones del corte cuando no vienen refinados.</t>
  </si>
  <si>
    <t>Forra delanteros y/o bajos y/o cierra carteritas y/o apunta pasamano y/o sisas y/o escotes.</t>
  </si>
  <si>
    <t>Refina delanteros con molde y/o en troqueladora.</t>
  </si>
  <si>
    <t>Distribuye o retira trabajos para la máquina.</t>
  </si>
  <si>
    <t>Revisa costuras en proceso de producción.</t>
  </si>
  <si>
    <t>Los trabajadores que realicen tareas en Modelos percibirán un adicional de un veinte por ciento (20%) más de su respectivo salario básico.</t>
  </si>
  <si>
    <t>Saca rapor o centro del motivo a estampar, prepara variantes y mezcla de colores; afila espátulas y sabe cual es la que sirve para cada tipo de tela a estampar.</t>
  </si>
  <si>
    <t>Preparado de pincitas de espalda o delanteros exterior.</t>
  </si>
  <si>
    <t>Pespuntear cuello, presillas, tapas, mangas y/o ajuste de cintura.</t>
  </si>
  <si>
    <t>Pegar percalina con vivos a delanteros y/o cierres en parte.</t>
  </si>
  <si>
    <t>Trabaja con máquina de llenado de prendas con material de Duvet y otros.</t>
  </si>
  <si>
    <t>Tareas de cierre de llenado ejecutado en máquinas especiales.</t>
  </si>
  <si>
    <t>Unir hombros.</t>
  </si>
  <si>
    <t>Ayudante en llenado de prendas con Duvet.</t>
  </si>
  <si>
    <t>Arma cuello interior, puños, presillas y tapas.</t>
  </si>
  <si>
    <t>Cerrar bolsas.</t>
  </si>
  <si>
    <t>Colgantes internos.</t>
  </si>
  <si>
    <t>Dobladillar bolsillos.</t>
  </si>
  <si>
    <t>Hacer etiquetas y/o punta de puños y cintura en atraque recto.</t>
  </si>
  <si>
    <t>Pegar etiquetas y/o vistas a percalina y/o presillas y/o botones, tachas, broches y/o pasador y cordón de ajuste de cintura interior.</t>
  </si>
  <si>
    <t>Sobrehilar o encandelillar.</t>
  </si>
  <si>
    <t>Caso contrario el trabajador se trasladará como lo hace habitualmente, empleando para ello el tiempo que le demande.</t>
  </si>
  <si>
    <t>i) Si el trabajador debiera viajar en tren, se le abonará el pasaje de primera clase, no pudiendo negarse hacerlo, salvo caso de fuerza mayor debidamente comprobada.</t>
  </si>
  <si>
    <t>dobladilla, sobrehila o encandalilla partes chicas.</t>
  </si>
  <si>
    <t>Plancha la prenda completa: o sea mangas delanteros espalda, sisas internas y externas, solapas, cuellos y hombros con plancha específica. Cintura y piernas con plancha universal.Plancha delanteros y cuellos en máquina universal.</t>
  </si>
  <si>
    <t>Es la trabajadora que realiza habitualmente cualquiera de las siguientes tareas:</t>
  </si>
  <si>
    <t>Conoce la preparación de cortinados a mano o a máquina.</t>
  </si>
  <si>
    <t>En la sección Duvet y/u otros materiales plumíferos, el trabajador deberá poseer, provisto por la empresa, escafandra presurizada en conexión al aire exterior a través de un compresor medicinal.</t>
  </si>
  <si>
    <t xml:space="preserve">                               * A mano con rodillo.</t>
  </si>
  <si>
    <t xml:space="preserve">                               * A mano con trapo.</t>
  </si>
  <si>
    <t xml:space="preserve">                               * Pintado a mano ( Tintura ).</t>
  </si>
  <si>
    <t>Pega cierre a cartera y/o remaches, broches y tachas y/o bolsillo relojero y/o grifa de talle, fantasías, etiquetas de cartón y etiquetas en general y/o vistas a forro y/o a percalina.</t>
  </si>
  <si>
    <t>Es el trabajador que realiza tareas de mano y toda otra tarea auxiliar.</t>
  </si>
  <si>
    <t>Alcanza y reparte paquetes.</t>
  </si>
  <si>
    <t>Es el trabajador  que realiza las mismas tareas que el medio oficial y cuyo rendimiento mínimo es el setenta por ciento (70%) de la producción del mismo.</t>
  </si>
  <si>
    <t>Coloca refuerzos para forrar la cartera.</t>
  </si>
  <si>
    <t>Cose fundillo y/o susones.</t>
  </si>
  <si>
    <t>Prepara bolsas para bolsillos.</t>
  </si>
  <si>
    <t>Cose bocamangas y/o cartera suelta y/o pico para cartera y/o presillas y/o pinzas y/o cuñas.</t>
  </si>
  <si>
    <t>Coloca etiqueta y/o pollerita y/o fundillo.</t>
  </si>
  <si>
    <t>Encandalillado en general.</t>
  </si>
  <si>
    <t>Pega broches y/o cuñas y/o etiquetas y/o botones.</t>
  </si>
  <si>
    <t>Remacha cierres relámpago.</t>
  </si>
  <si>
    <t>Hace pasacintos.</t>
  </si>
  <si>
    <t>Termina bolsillos.</t>
  </si>
  <si>
    <t>Cierra bolsa de bolsillos.</t>
  </si>
  <si>
    <t>Hace cartera suelta.</t>
  </si>
  <si>
    <t>Cose pollera y contrapollera.</t>
  </si>
  <si>
    <t>Añadidos en general.</t>
  </si>
  <si>
    <t>Hace bajos.</t>
  </si>
  <si>
    <t>Coloca cierre en cartera suelta.</t>
  </si>
  <si>
    <t>TRABAJO A MANO DE PANTALON</t>
  </si>
  <si>
    <t>Hilvana carteras.</t>
  </si>
  <si>
    <t>Forra cintura alrededor.</t>
  </si>
  <si>
    <t>Distribuye trabajo para las máquinas.</t>
  </si>
  <si>
    <t>Cose etiquetas y/o hace bajos.</t>
  </si>
  <si>
    <t>Forra carteras y/o carteritas.</t>
  </si>
  <si>
    <t>Hace atraques y/o pega botones.</t>
  </si>
  <si>
    <t>Marca bajos y/o pega broches con aparato.</t>
  </si>
  <si>
    <t>Limpia y/o deshilvana y/o prolija cintura y/o compagina.</t>
  </si>
  <si>
    <t>Recorta sobrantes y/o empareja y/o hace piquetes.</t>
  </si>
  <si>
    <t>Forra fundillo.</t>
  </si>
  <si>
    <t>Abre para bolsillo con tijera y/o marca y/o pincha.</t>
  </si>
  <si>
    <t>OFICIAL PREPARADOR</t>
  </si>
  <si>
    <t>Secunda al oficial y no corrige las imperfecciones del corte.</t>
  </si>
  <si>
    <t>Hace atraques y/o hace presillas y/o coloca presilla y/o hebilla.</t>
  </si>
  <si>
    <t>Marca ojales y/o botones y/o bolsillos.</t>
  </si>
  <si>
    <t>Por tal motivo, va desapareciendo el modelo de costura repetitiva que efectuaba el operario durante mucho tiempo y que, por tal motivo, se especializaba en una sola máquina de costura, y en muy pocas tareas.</t>
  </si>
  <si>
    <t>En el contexto actual, se considera de suma importancia la constante capacitación de los costureros, en la mayor variedad de máquinas y de tareas posible.</t>
  </si>
  <si>
    <t>Siguiendo este criterio, la empresa podrá designar como capacitadores a los costureros que considere más apropiados (si éstos están de acuerdo), para que enseñen a los compañeros que deseen capacitarse, el manejo de máquinas y la realización de aquellas tareas que les permitan mejorar su calificación profesional.</t>
  </si>
  <si>
    <t>La empresa al optar por este sistema de capacitación, deberán programar  las actividades respectivas.</t>
  </si>
  <si>
    <t>Los operarios que se hubieren capacitado y deseen cambiar de categoría, podrán solicitar efectuar una prueba a tal efecto, una vez por año.</t>
  </si>
  <si>
    <t>La Empresa coordinará la misma, estableciendo un período de prueba que durará dos meses. Se realizará de común acuerdo con el trabajador y constará por escrito en qué categoría revista y a cual cree poder acceder.</t>
  </si>
  <si>
    <t>De acuerdo a los resultados obtenidos, el trabajador en prueba accederá a la nueva categoría en caso de lograr los objetivos requeridos, o se mantendrá en la categoría anterior en caso de no lograrlo.</t>
  </si>
  <si>
    <t>lll)  CONFECCIÓN DE MUESTRAS Y/O PEQUEÑAS PRODUCCIONES.</t>
  </si>
  <si>
    <t>CLASIFICACION DE COLCHAS</t>
  </si>
  <si>
    <t>une copa y ala.</t>
  </si>
  <si>
    <t>fruncido de ala.</t>
  </si>
  <si>
    <t>arma cuellos, tapas, puños, martingalas y cinturones.</t>
  </si>
  <si>
    <t>arma presillas y/o puños o tapas.</t>
  </si>
  <si>
    <t>arma cuello de costura interna.</t>
  </si>
  <si>
    <t>coloca etiquetas.</t>
  </si>
  <si>
    <t>prepara cartera hoja.</t>
  </si>
  <si>
    <t>fija bolsillo ojal y/o tapas.</t>
  </si>
  <si>
    <t>hace ruedo en partes chicas y/o bolsillos.</t>
  </si>
  <si>
    <t>hace carteras de mangas.</t>
  </si>
  <si>
    <t>pega etiquetas y/o presillas y/o cueritos.</t>
  </si>
  <si>
    <t>pega vistas a percalina.</t>
  </si>
  <si>
    <t>arma y plancha bolsillos.</t>
  </si>
  <si>
    <t>corta hilos y/o pasacintos.</t>
  </si>
  <si>
    <t>coloca adornos y/o botón.</t>
  </si>
  <si>
    <t>ensambles en general.</t>
  </si>
  <si>
    <t>enrolla pasacintos y/o cintura.</t>
  </si>
  <si>
    <t>El ojalador a mano percibirá un adicional del 20% sobre su respectivo salario básico.</t>
  </si>
  <si>
    <t>Prepara toda clase de trabajos para la línea de producción, y/o corrige imperfecciones del corte.</t>
  </si>
  <si>
    <t>Refina la cartera y los avios cuando no vienen refinados del corte.</t>
  </si>
  <si>
    <t>SEGUNDO OFICIAL PREPARADOR</t>
  </si>
  <si>
    <t>Secunda al oficial preparador.</t>
  </si>
  <si>
    <t>Compagina trabajos y/o etiqueta y/o numera y/o precinta.</t>
  </si>
  <si>
    <t>Es el trabajador cuyo rendimiento mínimo es el setenta por ciento (70%) de la producción del oficial de su especialidad y/o a falta de este último del Oficial calificado.</t>
  </si>
  <si>
    <t>Los Oficiales calificados y Oficiales que tengan a su cargo la orientación y enseñanza del personal, percibirán un veinte por ciento (20%) más sobre sus respectivos salarios básicos.</t>
  </si>
  <si>
    <t>Prepara rieles, caños, varillas y separa los accesorios correspondientes a cada instalación.</t>
  </si>
  <si>
    <t>Todos los trabajadores de esta categoría no podrán  negarse a realizar las tareas principales en la empresa o secciones, siempre que éstas no menoscaben su capacidad y categoría profesional.</t>
  </si>
  <si>
    <t>De  11 a 20 trabajadores 3 Oficiales Calificados</t>
  </si>
  <si>
    <t xml:space="preserve"> "      6 a 10    "              2    "        " </t>
  </si>
  <si>
    <t xml:space="preserve">  "   21 a 30     "             4    "           "      </t>
  </si>
  <si>
    <t xml:space="preserve">  "   31 a 40     "             5    "           " </t>
  </si>
  <si>
    <t xml:space="preserve">  "   41 a 50     "             6    "           "</t>
  </si>
  <si>
    <t xml:space="preserve">  "   51 a 60     "             7    "           "</t>
  </si>
  <si>
    <t>De    1 a 5 trabajadores   1 Oficial Calificado</t>
  </si>
  <si>
    <r>
      <t>13.6. HORNO</t>
    </r>
    <r>
      <rPr>
        <sz val="10"/>
        <rFont val="Arial"/>
        <family val="2"/>
      </rPr>
      <t xml:space="preserve"> :  Ayuda a realizar las tareas del Sector efectuadas por el operador de la 12,5 (Horneado de pintado, quebrado, arrugado, etc.) </t>
    </r>
  </si>
  <si>
    <t>ESTIRADOR</t>
  </si>
  <si>
    <t>PIECITERO</t>
  </si>
  <si>
    <t>PENDEDOR</t>
  </si>
  <si>
    <t>FANTASIAS</t>
  </si>
  <si>
    <t>RIBETERO</t>
  </si>
  <si>
    <t>REVISADOR DE COSTURAS</t>
  </si>
  <si>
    <t>PLANCHADOR</t>
  </si>
  <si>
    <t>MAQUINISTA</t>
  </si>
  <si>
    <t>Se considera Oficial Calificado al personal que realice alguna de las siguientes tareas:</t>
  </si>
  <si>
    <t>Arma toda clase de cortinados ya sean con forro, maletín o con flecos a mano o a máquina, indistintamente.</t>
  </si>
  <si>
    <t>TAPICERIA - GUANTES - PARAGUAS</t>
  </si>
  <si>
    <t>Los Oficiales calificados y Oficiales que tengan a su cargo la orientación y enseñanza del personal, percibirán un adicional de un 20% (veinte por ciento) sobre sus respectivos salarios básicos.</t>
  </si>
  <si>
    <t>Hace la prenda hasta dejarla falta de mangas y cuellos. Hace bolsillos.</t>
  </si>
  <si>
    <t>d) Pega botones, hace atraques y marcados de ojales y botones.</t>
  </si>
  <si>
    <t>e) Tapa costuras.</t>
  </si>
  <si>
    <t>d) Cose: cueros y/o entrepiernas y/o felpas y/o ganchos y/o presillas.</t>
  </si>
  <si>
    <t>e) Hace: ojales a mano y/o terminaciones</t>
  </si>
  <si>
    <t xml:space="preserve">Es la trabajadora que realiza habitualmente cualquiera de las siguientes tareas.   </t>
  </si>
  <si>
    <t>Y así sucesivamente conservando la misma proporción que  antecede.</t>
  </si>
  <si>
    <t xml:space="preserve"> Es el trabajador que se desempeña en una o mas tareas mencionadas en la primera parte de este   capítulo.</t>
  </si>
  <si>
    <t>Es el trabajador que secunda al Oficial en el   trabajo.</t>
  </si>
  <si>
    <t>c) Ojalado</t>
  </si>
  <si>
    <t>f) Ojalado</t>
  </si>
  <si>
    <t>Hace el bolsillo completo: el que sepa colocar vivos en género y tapas y carteritas de pecho y plaqué todo con máquina recta. (Realiza todas las operaciones).</t>
  </si>
  <si>
    <t>Coloca chorizo en manga cosida o suelta y/u hombreras.</t>
  </si>
  <si>
    <t>Enviva costados y/o cuellos y/o delanteros y/o espaldas sin guía.</t>
  </si>
  <si>
    <t>Pespuntea costados y/o cuellos y/o delanteros y/ bolsillos plaquet colocados.</t>
  </si>
  <si>
    <t>PLANCHADO A MAQUINA</t>
  </si>
  <si>
    <t>PREPARADO</t>
  </si>
  <si>
    <t>arma copas y/o complementa la visera hasta el forro.</t>
  </si>
  <si>
    <t>Hace hombreras y/o mangas y/o vistas.</t>
  </si>
  <si>
    <t>Hace ojales militares.</t>
  </si>
  <si>
    <t xml:space="preserve"> Cose sombreros de Señoras.</t>
  </si>
  <si>
    <t xml:space="preserve"> Plancha sombreros de Señoras.</t>
  </si>
  <si>
    <t>Es responsable de la mesa que dirige, puede participar en la confección del sombrero, orientando dentro de su especialidad al personal.</t>
  </si>
  <si>
    <t>Su salario se incrementará con un adicional no inferior a un treinta por ciento (30%) del que fija el Inciso 4.</t>
  </si>
  <si>
    <t xml:space="preserve">OFICIAL CALIFICADO ESPECIALIZADO         </t>
  </si>
  <si>
    <t>CAMPERAS, CAMISAS, CHALECOS EN TELA DE JEANS, PANTALONES VAQUEROS, JARDINEROS EN TELAS DENIM - BROCKEN - TWILL - CORDEROY Y LONETA Y EN TELAS CON MEZCLA DE ALGODON O LANA, SE UTILIZARAN LAS SIGUIENTES MAQUINARIAS:</t>
  </si>
  <si>
    <t>RAMA GUANTES</t>
  </si>
  <si>
    <t>Hace bolsillos interiores y/o vistas</t>
  </si>
  <si>
    <t>Pespuntea cuello, tapas, puños, mangas y pie de cuello y/u hombros y/o tapas.</t>
  </si>
  <si>
    <t>Pega canesú delantero y trasero y/o tirilla de mangas y/o tapas y/o botones con máquina de costura y/o mangas con overlock.</t>
  </si>
  <si>
    <t>Sobrecose tirillas.</t>
  </si>
  <si>
    <t>Los trabajadores que operen indistintamente una máquina de costura recta y una máquina especial o trabajen en dos máquinas especiales, percibirán un 10% (diez por ciento) más sobre sus respectivos salarios básicos.</t>
  </si>
  <si>
    <t>REVISADOR DE TELAS</t>
  </si>
  <si>
    <t>DIBUJANTE</t>
  </si>
  <si>
    <t>Tiene conocimientos de las materias primas utilizadas,  las clasifica y ordena, atiende los pedidos del sector de costura y corte, despacha los pedidos a los talleres  externos.</t>
  </si>
  <si>
    <t>Secunda al Oficial en las tareas generales del depósito, mantiene el orden y la limpieza.</t>
  </si>
  <si>
    <t>Corta, prepara y arma cierres en balancín.</t>
  </si>
  <si>
    <t>Marca ojales, botones etc.</t>
  </si>
  <si>
    <t>No corrige imperfecciones del corte.</t>
  </si>
  <si>
    <t>OFICIAL OJALADOR</t>
  </si>
  <si>
    <t>Hace toda clase de ojales en pantalones.</t>
  </si>
  <si>
    <t>Deberá tener conocimientos completos en la especialidad de pantalones para determinar los defectos técnicos en los mismos y su calidad.</t>
  </si>
  <si>
    <t>OFICIAL CALIFICADO ESPECIALIZADO.</t>
  </si>
  <si>
    <t>Deberá conocer y realizar el chaleco completo</t>
  </si>
  <si>
    <t>OFICIAL CALIFICADO.</t>
  </si>
  <si>
    <t>Armar chaleco.</t>
  </si>
  <si>
    <t>Bolsillero: deberá realizar los bolsillos completos o sea:</t>
  </si>
  <si>
    <t>Colocar vivos simples o dobles y carteras y bolsas y cerrar ángulos y bolsas todo con máquina recta.</t>
  </si>
  <si>
    <t xml:space="preserve">Confección de artículos en lona o similares en cualquier material. Colocación de toldos, cortinas y/o cortinados. Maquinistas. Impermeabilizado de lonas. Encerado de trajes. Cortado. Adornos. Tapicerías. Alfombras. Electricidad. Carpintería Mecánica. Herrería. Pegado, soldado o fusionado, costura de alfombras. Banderas. Fieltros. Almohadones y pantallas. Planchado de tapicería. Dibujantes. Paracaídas. Parasoles. Salvavidas. Piletas. Carpas. Mochilas. Bolsas de dormir. Artículos de camping, caza y pesca. Velas marinas en general. Bolsas. Chalecos salvavidas. Equipos de vestimenta para prácticas náuticas en cualquier tipo de material. </t>
  </si>
  <si>
    <t>Es el trabajador/a que mantiene una diaria labor de acuerdo al promedio del trabajo realizado, y tomando como base de promedio la producción efectiva y normal de todos los trabajadores/as así calificados, que se dediquen a su especialidad, de acuerdo a la organización particular de cada Casa, maquinaria y tecnología.</t>
  </si>
  <si>
    <t>TRABAJO A MANO DE PANTALON.</t>
  </si>
  <si>
    <t>PREPARACION. (DE PANTALON)</t>
  </si>
  <si>
    <t>OJALADO.</t>
  </si>
  <si>
    <t>R E V I S A D O.</t>
  </si>
  <si>
    <t>TRABAJO A MANO.</t>
  </si>
  <si>
    <t>TALLERES QUE CONFECCIONAN PRENDAS DE VESTIR DE BEBES, NIÑOS, NIÑAS HASTA LOS 10 AÑOS (excepto buzos, joggings y ropa deportiva)</t>
  </si>
  <si>
    <t>REVISADO Y CONTROL CALIDAD.</t>
  </si>
  <si>
    <t>PREPARADO DE TRABAJO</t>
  </si>
  <si>
    <t xml:space="preserve"> </t>
  </si>
  <si>
    <t>MAQUINAS ESPECIALES</t>
  </si>
  <si>
    <t>MAQUINAS DE PLISAR</t>
  </si>
  <si>
    <t>Dicha producción no debe ser inferior al promedio del oficial Calificado y deberá realizar todas las tareas enunciadas en los siguientes incisos y operar indistintamente varias máquinas.</t>
  </si>
  <si>
    <t>puntilla</t>
  </si>
  <si>
    <t>cuello</t>
  </si>
  <si>
    <t>mangas</t>
  </si>
  <si>
    <t>ruloté</t>
  </si>
  <si>
    <t>dobladillo a mano con recorte</t>
  </si>
  <si>
    <t>matelassé y prendas en matelassé</t>
  </si>
  <si>
    <t>Hace atraques en pasacintos y/o bolsillos y/o carteras y/o cintura.</t>
  </si>
  <si>
    <t>Pespuntea.</t>
  </si>
  <si>
    <t>Forra piernas.</t>
  </si>
  <si>
    <t>Coloca cartera a pantalón.</t>
  </si>
  <si>
    <t>Coloca pico a cintura colocada.</t>
  </si>
  <si>
    <t>Cierra bolsa de bolsillo con overlock.</t>
  </si>
  <si>
    <t>Envivados en general con guía.</t>
  </si>
  <si>
    <t>da vuelta: presillas, tapitas, charreteras, cuellos y puños.</t>
  </si>
  <si>
    <t>1</t>
  </si>
  <si>
    <t>2</t>
  </si>
  <si>
    <t>3</t>
  </si>
  <si>
    <t>4</t>
  </si>
  <si>
    <t>5</t>
  </si>
  <si>
    <t>6</t>
  </si>
  <si>
    <t>7</t>
  </si>
  <si>
    <t>8</t>
  </si>
  <si>
    <t>9</t>
  </si>
  <si>
    <t>OFICIAL DE MESA</t>
  </si>
  <si>
    <t>OFICIAL DE MANO</t>
  </si>
  <si>
    <t>PREPARADOR</t>
  </si>
  <si>
    <t>No es el aprendiz que ayuda al maquinista.</t>
  </si>
  <si>
    <t>Es el que posee conocimientos generales del oficio.</t>
  </si>
  <si>
    <t>Deberá conocer y realizar cualquiera de las siguientes tareas:</t>
  </si>
  <si>
    <t>Unir recortes de corderitos y/o matelassé.</t>
  </si>
  <si>
    <t>Arma el cierre y/o bolsillos.</t>
  </si>
  <si>
    <t>Corta cierres a medida y/o hilos.</t>
  </si>
  <si>
    <t>Hace abertura de bolsillo ojal y/o pares.</t>
  </si>
  <si>
    <t>Revisa pares y/o cuello y puño en proceso de producción.</t>
  </si>
  <si>
    <t>Plancha bolsillos.</t>
  </si>
  <si>
    <t>Empaqueta y/o embolsa.</t>
  </si>
  <si>
    <t>Limpia la prenda.</t>
  </si>
  <si>
    <t>Reparte trabajos y/o hilos.</t>
  </si>
  <si>
    <t>Distribuye trabajos.</t>
  </si>
  <si>
    <t>Dicha producción no debe ser inferior al promedio del Oficial Calificado y deberá realizar Planchado a máquina, a mano, a vapor, máquina muñecos, dobladora y plastificado.</t>
  </si>
  <si>
    <t>a) Colocación de: cuello, mangas, puños,</t>
  </si>
  <si>
    <t>OFICIAL ESTAMPADOR CALIFICADO</t>
  </si>
  <si>
    <t>COLORISTA</t>
  </si>
  <si>
    <t>SCHABLONERO</t>
  </si>
  <si>
    <t>OFICIAL ESTAMPADOR A SCHABLON</t>
  </si>
  <si>
    <t>Es el trabajador que deberá conocer habitualmente cualquiera de las siguientes tareas:</t>
  </si>
  <si>
    <t>Coloca pasamanos en las sisas y/u hombros y/o en cuello y/o escote y/o abertura y/o tapa y/o coloca tapas en bolsillos.</t>
  </si>
  <si>
    <t>Afirma pasamanos en cantos de delantero y/o solapas y/o afirma vistas encuartadas por dentro y/o bajos en género.</t>
  </si>
  <si>
    <t>Hilvana vistas interiores y/o bajo y/o bajo cuellos y/o espejos y/o medio forro y/o tapa de cuellos y/o aberturas.</t>
  </si>
  <si>
    <t>Marca bolsillos sobre el delantero para el bolsillero y/o cuellos sueltos con molde y/o mangas sueltas con molde y/u ojales y/o botones.</t>
  </si>
  <si>
    <t>Pega canesú y/o bolsillos y/o mangas con máquina ametralladora con dobladillador cerrado y/o cierres cerrando delanteros.</t>
  </si>
  <si>
    <t>Pega cuello y sobrecose.</t>
  </si>
  <si>
    <t>Pega y pespuntea puño y cintura.</t>
  </si>
  <si>
    <t>Une bajo manga y/o recortes de espalda y/o recortes delanteros.</t>
  </si>
  <si>
    <t>Atraques.</t>
  </si>
  <si>
    <t>TRABAJOS DE MANO, DE MESA, DE PREPARACION Y TERMINACION.</t>
  </si>
  <si>
    <r>
      <t xml:space="preserve">13 BIS.8. EXPEDICION </t>
    </r>
    <r>
      <rPr>
        <sz val="10"/>
        <rFont val="Arial"/>
        <family val="2"/>
      </rPr>
      <t>: Es el trabajador que abastece el Sector.</t>
    </r>
  </si>
  <si>
    <t>La presente estructura no significará en su aplicación la disminución de la categoría o de la remuneración que el trabajador tenía con anterioridad a la misma.</t>
  </si>
  <si>
    <t xml:space="preserve">                               * A mano con tiza.</t>
  </si>
  <si>
    <t xml:space="preserve">                               * A mano con pincel.</t>
  </si>
  <si>
    <t xml:space="preserve">CREADORA </t>
  </si>
  <si>
    <t xml:space="preserve">PRIMERA DE MESA </t>
  </si>
  <si>
    <t>OFICIAL FORMISTA</t>
  </si>
  <si>
    <t xml:space="preserve">OFICIAL PREPARADORA ESPECIAL . </t>
  </si>
  <si>
    <t xml:space="preserve">OFICIALA PREPARADORA  </t>
  </si>
  <si>
    <t>MEDIO OFICIAL PREPARADORA</t>
  </si>
  <si>
    <t>Es el preparado, separado y reparto de toda clase de trabajo e implementos para la máquina y mano.</t>
  </si>
  <si>
    <t>b) MEDIO OFICIAL PREPARADOR</t>
  </si>
  <si>
    <t>Secunda al oficial preparador</t>
  </si>
  <si>
    <t>- Costuras previas sobre las piezas de tela.</t>
  </si>
  <si>
    <t>- Apilado de componentes.</t>
  </si>
  <si>
    <t>- Unión mediante compactado de componentes.</t>
  </si>
  <si>
    <t>Costura</t>
  </si>
  <si>
    <t>- Costura de ensamble.</t>
  </si>
  <si>
    <t>Terminación</t>
  </si>
  <si>
    <t>- Separación en mitades.</t>
  </si>
  <si>
    <t>- Revisión, emprolijamiento y empaque.</t>
  </si>
  <si>
    <t>OPERACIONES QUE COMPRENDEN LA PRODUCCIÓN DE CABEZAS DE MANGA</t>
  </si>
  <si>
    <t>OPERACIONES QUE COMPRENDEN LA PRODUCCIÓN DE PIEZAS DE PECHO</t>
  </si>
  <si>
    <t>- Colocación de adhesivo a las piezas de tela y sellado identificatorio.</t>
  </si>
  <si>
    <t>cierra costados con dobladillador.</t>
  </si>
  <si>
    <t>coloca cintura y/o cierres.</t>
  </si>
  <si>
    <t>coloca cartera de ojal y/o cartera botón.</t>
  </si>
  <si>
    <t>cierra traseros y/o entrepiernas con dobladillador.</t>
  </si>
  <si>
    <t>DESCRIPCION DE TAREAS Y JORNALES PARA LAS EMPRESAS QUE CONFECCIONAN SACOS, SOBRETODOS, GABANES, PERRAMUS, PILOTOS E IMPERMEABLES.</t>
  </si>
  <si>
    <t xml:space="preserve">CONFECCION DE PRENDAS STANDARD  Y DE MEDIDA,  EN RUEDA PARA HOMBRES Y NIÑOS EN GENERAL,  DE SACOS, GABANES, SOBRETODOS, PERRAMUS, PANTALONES, CHALECOS, PILOTOS, IMPERMEABLES Y UNIFORMES EN GENERAL, CUALQUIERA FUERE EL MATERIAL EMPLEADO EN SU CONFECCION. </t>
  </si>
  <si>
    <t>Atraca la sisa, fijándola</t>
  </si>
  <si>
    <t xml:space="preserve">Atraca sisas hilvanadas. SUELTAS </t>
  </si>
  <si>
    <t>NO se hacen más ojales militares en máquina común, por lo tanto no corresponde esta operación.</t>
  </si>
  <si>
    <t xml:space="preserve">Hace el bolsillo completo el que sepa colocar vivos en género y tapas y carteritas de pecho y plaqué cuando lo realiza en máquina bolsillera Durkoop o Reece </t>
  </si>
  <si>
    <t xml:space="preserve">Hace ojales militares en máquina común. </t>
  </si>
  <si>
    <t>Es el trabajador que realiza, o está en condiciones de realizar, todas las tareas productivas relativas a la confección de indumentaria en telas de punto, de acuerdo a la organización de cada Empresa(*), manejando todo tipo de máquinas, dispositivos, accesorios, etc., con un óptimo nivel de calidad, alcanzando de manera regular los niveles de producción establecidos.-</t>
  </si>
  <si>
    <t>Entre otras tareas, arma todo tipo de prendas, hace pespuntes, envivados, coloca apliques, pega o pasa elásticos, hace bolsillos de todo tipo, pega cierres de cremallera, hace vistas y/o carteras para camisas, blusas o chombas, etc.; arma y pega cuellos, realiza costuras y/o ruedos con overlock, tanto con costura invisible como abierta, ruedos con recta o tapa costura, etc., además de las tareas específicas de la producción de cada Empresa(*)</t>
  </si>
  <si>
    <t>Entre otras máquinas maneja, de la manera descripta,  Overlocks de todo tipo, Rectas de una, dos o múltiples agujas, Envivadoras, Ojaladoras, Botonadoras, Collaretas, Tapacosturas, Cintureras, Pegaelásticos, Atracadoras, Ametralladoras, Pasaelásticos, Bordadoras simples, Zigzag, etc., además de las específicas para la producción de cada Empresa(*)</t>
  </si>
  <si>
    <t>(*) A los efectos de considerar la totalidadde las máquinas debe tenerse en cuenta las de cada establecimiento.</t>
  </si>
  <si>
    <t>Es el trabajador que realiza, o está en condiciones de realizar, todas las tareas productivas mencionadas en el punto anterior, manejando igualmente todo tipo de máquinas del establecimiento donde realiza sus labores, dispositivos, accesorios, etc., con un óptimo nivel de calidad, alcanzando de manera regular, niveles de producción no inferiores al 95% del OFICIAL PRODUCTIVO CALIFICADO MÚLTIPLE “A”.-</t>
  </si>
  <si>
    <r>
      <t>13.6. HORNO</t>
    </r>
    <r>
      <rPr>
        <sz val="10"/>
        <rFont val="Arial"/>
        <family val="2"/>
      </rPr>
      <t xml:space="preserve"> :  Ayuda a realizar las tareas del Sector efectuadas por el operador de la 12.5 (Horneado de pintado, quebrado, arrugado, etc.) </t>
    </r>
  </si>
  <si>
    <r>
      <t>13.8. EXPEDICION</t>
    </r>
    <r>
      <rPr>
        <sz val="10"/>
        <rFont val="Arial"/>
        <family val="2"/>
      </rPr>
      <t xml:space="preserve"> : Ayuda a realizar las tareas del Sector efectuadas por el operador de la 12.7( Recepción de las prendas provenientes de los talleres y la expedición de las consideradas Producto Terminado).</t>
    </r>
  </si>
  <si>
    <t>TAREAS DE ORDEN Y LIMPIEZA</t>
  </si>
  <si>
    <t>Es aquel trabajador que tiene a su cargo las tareas generales de orden y limpieza.</t>
  </si>
  <si>
    <t xml:space="preserve"> POR MES</t>
  </si>
  <si>
    <t xml:space="preserve"> POR DIA</t>
  </si>
  <si>
    <t>POR  MES</t>
  </si>
  <si>
    <t>POR MES</t>
  </si>
  <si>
    <t>VER ACTUALIZACION CON MIRTA</t>
  </si>
  <si>
    <t>N.R</t>
  </si>
  <si>
    <t>Febrero</t>
  </si>
  <si>
    <t>Marzo</t>
  </si>
  <si>
    <t>Abril</t>
  </si>
  <si>
    <t>Mayo</t>
  </si>
  <si>
    <t>Junio</t>
  </si>
  <si>
    <t xml:space="preserve">POR MES </t>
  </si>
  <si>
    <t>Los costureros que participen como capacitadores en dichos eventos, cobrarán $218,78 (Mayo), $ 228,63 (Junio),   por cada hora de clase y  de carácter No Remunerativos, además del importe de la hora normal o extra que les correspondiera.</t>
  </si>
  <si>
    <t>Cuando estas muestras o prototipos las realiza un solo operario, en forma completa y sin la participación de otros, percibirá un adicional de $ 538,08 (Mayo) ,  $562,3 (Junio),  remunerativos por cada hora dedicada a esta tarea, además del importe de la hora normal o extra que les correspondiera.</t>
  </si>
  <si>
    <t>POR HORA</t>
  </si>
  <si>
    <t>N.R.</t>
  </si>
  <si>
    <t>POR DIA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</si>
</sst>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 #,##0.00_-;\-&quot;$&quot;\ * #,##0.00_-;_-&quot;$&quot;\ * &quot;-&quot;??_-;_-@_-"/>
    <numFmt numFmtId="43" formatCode="_-* #,##0.00_-;\-* #,##0.00_-;_-* &quot;-&quot;??_-;_-@_-"/>
  </numFmts>
  <fonts count="20" x14ac:knownFonts="1">
    <font>
      <sz val="10"/>
      <name val="Arial"/>
    </font>
    <font>
      <sz val="10"/>
      <name val="Arial"/>
      <family val="2"/>
    </font>
    <font>
      <sz val="8"/>
      <name val="Arial"/>
      <family val="2"/>
    </font>
    <font>
      <b/>
      <sz val="10"/>
      <name val="Arial"/>
      <family val="2"/>
    </font>
    <font>
      <sz val="10"/>
      <name val="Arial"/>
      <family val="2"/>
    </font>
    <font>
      <sz val="8"/>
      <color indexed="8"/>
      <name val="Arial"/>
      <family val="2"/>
    </font>
    <font>
      <b/>
      <u val="double"/>
      <sz val="14"/>
      <name val="Arial"/>
      <family val="2"/>
    </font>
    <font>
      <b/>
      <sz val="10"/>
      <name val="Arial"/>
      <family val="2"/>
    </font>
    <font>
      <b/>
      <sz val="10"/>
      <name val="Times New Roman"/>
      <family val="1"/>
    </font>
    <font>
      <b/>
      <u/>
      <sz val="10"/>
      <name val="Arial"/>
      <family val="2"/>
    </font>
    <font>
      <b/>
      <i/>
      <u/>
      <sz val="10"/>
      <name val="Arial"/>
      <family val="2"/>
    </font>
    <font>
      <b/>
      <sz val="10"/>
      <name val="Tahoma"/>
      <family val="2"/>
    </font>
    <font>
      <sz val="10"/>
      <name val="Tahoma"/>
      <family val="2"/>
    </font>
    <font>
      <b/>
      <sz val="8"/>
      <name val="Arial"/>
      <family val="2"/>
    </font>
    <font>
      <sz val="10"/>
      <name val="Arial"/>
      <family val="2"/>
    </font>
    <font>
      <b/>
      <sz val="8"/>
      <color indexed="8"/>
      <name val="Arial"/>
      <family val="2"/>
    </font>
    <font>
      <sz val="10"/>
      <name val="Arial"/>
      <family val="2"/>
    </font>
    <font>
      <sz val="10"/>
      <name val="Arial"/>
      <family val="2"/>
    </font>
    <font>
      <sz val="10"/>
      <color rgb="FFFF0000"/>
      <name val="Arial"/>
      <family val="2"/>
    </font>
    <font>
      <sz val="10"/>
      <color theme="0"/>
      <name val="Arial"/>
      <family val="2"/>
    </font>
  </fonts>
  <fills count="3">
    <fill>
      <patternFill patternType="none"/>
    </fill>
    <fill>
      <patternFill patternType="gray125"/>
    </fill>
    <fill>
      <patternFill patternType="solid">
        <fgColor rgb="FFFFFF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diagonal/>
    </border>
    <border>
      <left style="medium">
        <color indexed="64"/>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s>
  <cellStyleXfs count="4">
    <xf numFmtId="0" fontId="0" fillId="0" borderId="0"/>
    <xf numFmtId="43" fontId="14" fillId="0" borderId="0" applyFont="0" applyFill="0" applyBorder="0" applyAlignment="0" applyProtection="0"/>
    <xf numFmtId="44" fontId="16" fillId="0" borderId="0" applyFont="0" applyFill="0" applyBorder="0" applyAlignment="0" applyProtection="0"/>
    <xf numFmtId="9" fontId="17" fillId="0" borderId="0" applyFont="0" applyFill="0" applyBorder="0" applyAlignment="0" applyProtection="0"/>
  </cellStyleXfs>
  <cellXfs count="222">
    <xf numFmtId="0" fontId="0" fillId="0" borderId="0" xfId="0"/>
    <xf numFmtId="0" fontId="0" fillId="0" borderId="0" xfId="0" applyAlignment="1">
      <alignment horizontal="justify" vertical="distributed"/>
    </xf>
    <xf numFmtId="0" fontId="3" fillId="0" borderId="0" xfId="0" applyFont="1" applyAlignment="1">
      <alignment horizontal="center" vertical="distributed"/>
    </xf>
    <xf numFmtId="0" fontId="3" fillId="0" borderId="0" xfId="0" applyFont="1" applyAlignment="1">
      <alignment horizontal="center"/>
    </xf>
    <xf numFmtId="0" fontId="3" fillId="0" borderId="0" xfId="0" applyFont="1" applyAlignment="1">
      <alignment vertical="distributed"/>
    </xf>
    <xf numFmtId="0" fontId="0" fillId="0" borderId="0" xfId="0" applyAlignment="1">
      <alignment horizontal="justify"/>
    </xf>
    <xf numFmtId="0" fontId="3" fillId="0" borderId="0" xfId="0" applyFont="1" applyAlignment="1">
      <alignment horizontal="justify"/>
    </xf>
    <xf numFmtId="0" fontId="3" fillId="0" borderId="0" xfId="0" applyFont="1" applyAlignment="1">
      <alignment horizontal="center" vertical="top"/>
    </xf>
    <xf numFmtId="0" fontId="3" fillId="0" borderId="0" xfId="0" applyFont="1"/>
    <xf numFmtId="0" fontId="4" fillId="0" borderId="0" xfId="0" applyFont="1" applyAlignment="1">
      <alignment horizontal="justify"/>
    </xf>
    <xf numFmtId="0" fontId="6" fillId="0" borderId="0" xfId="0" applyFont="1" applyAlignment="1">
      <alignment horizontal="center" vertical="distributed"/>
    </xf>
    <xf numFmtId="0" fontId="3" fillId="0" borderId="0" xfId="0" applyFont="1" applyAlignment="1">
      <alignment horizontal="left" vertical="distributed"/>
    </xf>
    <xf numFmtId="0" fontId="7" fillId="0" borderId="0" xfId="0" applyFont="1" applyAlignment="1">
      <alignment horizontal="center" vertical="distributed"/>
    </xf>
    <xf numFmtId="0" fontId="7" fillId="0" borderId="0" xfId="0" applyFont="1" applyAlignment="1">
      <alignment horizontal="justify" vertical="distributed"/>
    </xf>
    <xf numFmtId="49" fontId="7" fillId="0" borderId="0" xfId="0" applyNumberFormat="1" applyFont="1" applyAlignment="1">
      <alignment horizontal="justify"/>
    </xf>
    <xf numFmtId="49" fontId="1" fillId="0" borderId="0" xfId="0" applyNumberFormat="1" applyFont="1" applyAlignment="1">
      <alignment horizontal="justify"/>
    </xf>
    <xf numFmtId="49" fontId="7" fillId="0" borderId="0" xfId="0" applyNumberFormat="1" applyFont="1"/>
    <xf numFmtId="49" fontId="1" fillId="0" borderId="0" xfId="0" applyNumberFormat="1" applyFont="1"/>
    <xf numFmtId="0" fontId="9" fillId="0" borderId="0" xfId="0" applyFont="1" applyAlignment="1">
      <alignment horizontal="justify"/>
    </xf>
    <xf numFmtId="0" fontId="3" fillId="0" borderId="1" xfId="0" applyFont="1" applyBorder="1" applyAlignment="1">
      <alignment horizontal="center" vertical="distributed"/>
    </xf>
    <xf numFmtId="0" fontId="3" fillId="0" borderId="1" xfId="0" applyFont="1" applyBorder="1" applyAlignment="1">
      <alignment horizontal="center" vertical="top"/>
    </xf>
    <xf numFmtId="0" fontId="3" fillId="0" borderId="1" xfId="0" applyFont="1" applyBorder="1" applyAlignment="1">
      <alignment horizontal="center"/>
    </xf>
    <xf numFmtId="0" fontId="6" fillId="0" borderId="2" xfId="0" applyFont="1" applyBorder="1" applyAlignment="1">
      <alignment horizontal="center" vertical="distributed"/>
    </xf>
    <xf numFmtId="0" fontId="6" fillId="0" borderId="3" xfId="0" applyFont="1" applyBorder="1" applyAlignment="1">
      <alignment horizontal="center" vertical="distributed"/>
    </xf>
    <xf numFmtId="0" fontId="3" fillId="0" borderId="4" xfId="0" applyFont="1" applyBorder="1" applyAlignment="1">
      <alignment horizontal="center" vertical="distributed"/>
    </xf>
    <xf numFmtId="0" fontId="0" fillId="0" borderId="6" xfId="0" applyBorder="1" applyAlignment="1">
      <alignment horizontal="justify"/>
    </xf>
    <xf numFmtId="0" fontId="0" fillId="0" borderId="6" xfId="0" applyBorder="1" applyAlignment="1">
      <alignment horizontal="justify" vertical="distributed"/>
    </xf>
    <xf numFmtId="0" fontId="7" fillId="0" borderId="0" xfId="0" applyFont="1" applyAlignment="1">
      <alignment horizontal="center"/>
    </xf>
    <xf numFmtId="0" fontId="0" fillId="0" borderId="5" xfId="0" applyBorder="1" applyAlignment="1">
      <alignment horizontal="justify"/>
    </xf>
    <xf numFmtId="0" fontId="0" fillId="0" borderId="7" xfId="0" applyBorder="1" applyAlignment="1">
      <alignment horizontal="justify"/>
    </xf>
    <xf numFmtId="0" fontId="3" fillId="0" borderId="8" xfId="0" applyFont="1" applyBorder="1"/>
    <xf numFmtId="4" fontId="0" fillId="0" borderId="0" xfId="0" applyNumberFormat="1"/>
    <xf numFmtId="0" fontId="4" fillId="0" borderId="5" xfId="0" applyFont="1" applyBorder="1" applyAlignment="1">
      <alignment horizontal="justify"/>
    </xf>
    <xf numFmtId="0" fontId="4" fillId="0" borderId="7" xfId="0" applyFont="1" applyBorder="1" applyAlignment="1">
      <alignment horizontal="justify"/>
    </xf>
    <xf numFmtId="0" fontId="4" fillId="0" borderId="6" xfId="0" applyFont="1" applyBorder="1" applyAlignment="1">
      <alignment horizontal="justify"/>
    </xf>
    <xf numFmtId="0" fontId="13" fillId="0" borderId="4" xfId="0" applyFont="1" applyBorder="1" applyAlignment="1">
      <alignment horizontal="center"/>
    </xf>
    <xf numFmtId="0" fontId="13" fillId="0" borderId="10" xfId="0" applyFont="1" applyBorder="1" applyAlignment="1">
      <alignment horizontal="center"/>
    </xf>
    <xf numFmtId="0" fontId="3" fillId="0" borderId="9" xfId="0" applyFont="1" applyBorder="1" applyAlignment="1">
      <alignment horizontal="center" vertical="distributed"/>
    </xf>
    <xf numFmtId="0" fontId="6" fillId="0" borderId="11" xfId="0" applyFont="1" applyBorder="1" applyAlignment="1">
      <alignment horizontal="center" vertical="distributed"/>
    </xf>
    <xf numFmtId="0" fontId="6" fillId="0" borderId="12" xfId="0" applyFont="1" applyBorder="1" applyAlignment="1">
      <alignment horizontal="center" vertical="distributed"/>
    </xf>
    <xf numFmtId="0" fontId="6" fillId="0" borderId="13" xfId="0" applyFont="1" applyBorder="1" applyAlignment="1">
      <alignment horizontal="center" vertical="distributed"/>
    </xf>
    <xf numFmtId="0" fontId="6" fillId="0" borderId="14" xfId="0" applyFont="1" applyBorder="1" applyAlignment="1">
      <alignment horizontal="center" vertical="distributed"/>
    </xf>
    <xf numFmtId="43" fontId="0" fillId="0" borderId="0" xfId="1" applyFont="1" applyAlignment="1"/>
    <xf numFmtId="4" fontId="5" fillId="0" borderId="0" xfId="0" applyNumberFormat="1" applyFont="1" applyAlignment="1">
      <alignment horizontal="center" vertical="top" wrapText="1"/>
    </xf>
    <xf numFmtId="49" fontId="13" fillId="0" borderId="0" xfId="0" applyNumberFormat="1" applyFont="1" applyAlignment="1">
      <alignment horizontal="center" vertical="center"/>
    </xf>
    <xf numFmtId="9" fontId="0" fillId="0" borderId="0" xfId="0" applyNumberFormat="1"/>
    <xf numFmtId="17" fontId="0" fillId="0" borderId="0" xfId="0" applyNumberFormat="1"/>
    <xf numFmtId="0" fontId="3" fillId="0" borderId="12" xfId="0" applyFont="1" applyBorder="1"/>
    <xf numFmtId="44" fontId="0" fillId="0" borderId="0" xfId="2" applyFont="1" applyAlignment="1"/>
    <xf numFmtId="44" fontId="1" fillId="0" borderId="0" xfId="2" applyFont="1" applyAlignment="1"/>
    <xf numFmtId="17" fontId="1" fillId="0" borderId="0" xfId="0" applyNumberFormat="1" applyFont="1"/>
    <xf numFmtId="2" fontId="0" fillId="0" borderId="0" xfId="0" applyNumberFormat="1"/>
    <xf numFmtId="0" fontId="0" fillId="0" borderId="12" xfId="0" applyBorder="1"/>
    <xf numFmtId="4" fontId="0" fillId="0" borderId="12" xfId="0" applyNumberFormat="1" applyBorder="1"/>
    <xf numFmtId="0" fontId="1" fillId="0" borderId="0" xfId="0" applyFont="1"/>
    <xf numFmtId="0" fontId="3" fillId="0" borderId="0" xfId="0" applyFont="1" applyBorder="1" applyAlignment="1">
      <alignment horizontal="center"/>
    </xf>
    <xf numFmtId="4" fontId="5" fillId="0" borderId="0" xfId="0" applyNumberFormat="1" applyFont="1" applyBorder="1" applyAlignment="1">
      <alignment horizontal="center" vertical="top" wrapText="1"/>
    </xf>
    <xf numFmtId="9" fontId="13" fillId="0" borderId="0" xfId="0" applyNumberFormat="1" applyFont="1" applyBorder="1" applyAlignment="1">
      <alignment horizontal="center" vertical="center"/>
    </xf>
    <xf numFmtId="0" fontId="0" fillId="0" borderId="0" xfId="0" applyBorder="1"/>
    <xf numFmtId="4" fontId="0" fillId="0" borderId="0" xfId="0" applyNumberFormat="1" applyBorder="1"/>
    <xf numFmtId="4" fontId="18" fillId="0" borderId="0" xfId="0" applyNumberFormat="1" applyFont="1"/>
    <xf numFmtId="0" fontId="0" fillId="2" borderId="0" xfId="0" applyFill="1"/>
    <xf numFmtId="44" fontId="0" fillId="2" borderId="0" xfId="2" applyFont="1" applyFill="1" applyAlignment="1"/>
    <xf numFmtId="2" fontId="0" fillId="2" borderId="0" xfId="0" applyNumberFormat="1" applyFill="1"/>
    <xf numFmtId="14" fontId="15" fillId="0" borderId="0" xfId="0" applyNumberFormat="1" applyFont="1" applyBorder="1" applyAlignment="1">
      <alignment horizontal="center" vertical="center" wrapText="1"/>
    </xf>
    <xf numFmtId="9" fontId="15" fillId="0" borderId="0" xfId="3" applyFont="1" applyBorder="1" applyAlignment="1">
      <alignment horizontal="center" vertical="center"/>
    </xf>
    <xf numFmtId="0" fontId="3" fillId="0" borderId="0" xfId="0" applyFont="1" applyBorder="1"/>
    <xf numFmtId="0" fontId="1" fillId="0" borderId="0" xfId="0" applyFont="1" applyAlignment="1">
      <alignment horizontal="justify"/>
    </xf>
    <xf numFmtId="9" fontId="15" fillId="0" borderId="15" xfId="3" applyFont="1" applyBorder="1" applyAlignment="1">
      <alignment horizontal="center" vertical="center"/>
    </xf>
    <xf numFmtId="0" fontId="3" fillId="0" borderId="12" xfId="0" applyFont="1" applyBorder="1" applyAlignment="1">
      <alignment horizontal="center" vertical="distributed"/>
    </xf>
    <xf numFmtId="0" fontId="3" fillId="0" borderId="12" xfId="0" applyFont="1" applyBorder="1" applyAlignment="1">
      <alignment horizontal="left" vertical="distributed"/>
    </xf>
    <xf numFmtId="0" fontId="0" fillId="0" borderId="12" xfId="0" applyBorder="1" applyAlignment="1">
      <alignment horizontal="justify" vertical="distributed"/>
    </xf>
    <xf numFmtId="0" fontId="0" fillId="0" borderId="12" xfId="0" applyBorder="1" applyAlignment="1">
      <alignment horizontal="justify"/>
    </xf>
    <xf numFmtId="0" fontId="0" fillId="0" borderId="2" xfId="0" applyBorder="1"/>
    <xf numFmtId="0" fontId="0" fillId="0" borderId="2" xfId="0" applyBorder="1" applyAlignment="1">
      <alignment horizontal="center"/>
    </xf>
    <xf numFmtId="4" fontId="0" fillId="0" borderId="2" xfId="0" applyNumberFormat="1" applyBorder="1" applyAlignment="1">
      <alignment horizontal="center"/>
    </xf>
    <xf numFmtId="4" fontId="15" fillId="0" borderId="6" xfId="0" applyNumberFormat="1" applyFont="1" applyBorder="1" applyAlignment="1">
      <alignment horizontal="center" vertical="center"/>
    </xf>
    <xf numFmtId="0" fontId="0" fillId="0" borderId="12" xfId="0" applyBorder="1" applyAlignment="1">
      <alignment horizontal="center"/>
    </xf>
    <xf numFmtId="4" fontId="0" fillId="0" borderId="12" xfId="0" applyNumberFormat="1" applyBorder="1" applyAlignment="1">
      <alignment horizontal="center"/>
    </xf>
    <xf numFmtId="4" fontId="0" fillId="0" borderId="12" xfId="0" applyNumberFormat="1" applyBorder="1" applyAlignment="1">
      <alignment horizontal="center" vertical="center"/>
    </xf>
    <xf numFmtId="0" fontId="0" fillId="0" borderId="12" xfId="0" applyBorder="1" applyAlignment="1">
      <alignment horizontal="center" vertical="center"/>
    </xf>
    <xf numFmtId="0" fontId="4" fillId="0" borderId="12" xfId="0" applyFont="1" applyBorder="1" applyAlignment="1">
      <alignment horizontal="justify" vertical="distributed"/>
    </xf>
    <xf numFmtId="4" fontId="1" fillId="0" borderId="2" xfId="0" applyNumberFormat="1" applyFont="1" applyBorder="1" applyAlignment="1">
      <alignment horizontal="center"/>
    </xf>
    <xf numFmtId="43" fontId="0" fillId="0" borderId="12" xfId="1" applyFont="1" applyBorder="1" applyAlignment="1"/>
    <xf numFmtId="4" fontId="0" fillId="0" borderId="2" xfId="0" applyNumberFormat="1" applyBorder="1"/>
    <xf numFmtId="4" fontId="1" fillId="0" borderId="2" xfId="0" applyNumberFormat="1" applyFont="1" applyBorder="1" applyAlignment="1">
      <alignment horizontal="right"/>
    </xf>
    <xf numFmtId="4" fontId="1" fillId="0" borderId="2" xfId="0" applyNumberFormat="1" applyFont="1" applyBorder="1"/>
    <xf numFmtId="4" fontId="0" fillId="2" borderId="0" xfId="0" applyNumberFormat="1" applyFill="1"/>
    <xf numFmtId="0" fontId="3" fillId="0" borderId="15" xfId="0" applyFont="1" applyBorder="1" applyAlignment="1">
      <alignment horizontal="center"/>
    </xf>
    <xf numFmtId="0" fontId="3" fillId="0" borderId="6" xfId="0" applyFont="1" applyBorder="1" applyAlignment="1">
      <alignment horizontal="center"/>
    </xf>
    <xf numFmtId="0" fontId="3" fillId="0" borderId="15" xfId="0" applyFont="1" applyBorder="1" applyAlignment="1">
      <alignment horizontal="center"/>
    </xf>
    <xf numFmtId="0" fontId="3" fillId="0" borderId="6" xfId="0" applyFont="1" applyBorder="1" applyAlignment="1">
      <alignment horizontal="center"/>
    </xf>
    <xf numFmtId="4" fontId="15" fillId="0" borderId="8" xfId="0" applyNumberFormat="1" applyFont="1" applyBorder="1" applyAlignment="1">
      <alignment horizontal="center" vertical="center"/>
    </xf>
    <xf numFmtId="4" fontId="15" fillId="0" borderId="15" xfId="0" applyNumberFormat="1" applyFont="1" applyBorder="1" applyAlignment="1">
      <alignment horizontal="center" vertical="center"/>
    </xf>
    <xf numFmtId="0" fontId="3" fillId="0" borderId="5" xfId="0" applyFont="1" applyBorder="1" applyAlignment="1">
      <alignment horizontal="center" vertical="distributed"/>
    </xf>
    <xf numFmtId="0" fontId="6" fillId="0" borderId="0" xfId="0" applyFont="1" applyBorder="1" applyAlignment="1">
      <alignment horizontal="center" vertical="distributed"/>
    </xf>
    <xf numFmtId="0" fontId="6" fillId="0" borderId="7" xfId="0" applyFont="1" applyBorder="1" applyAlignment="1">
      <alignment horizontal="center" vertical="distributed"/>
    </xf>
    <xf numFmtId="0" fontId="11" fillId="0" borderId="0" xfId="0" applyFont="1" applyBorder="1" applyAlignment="1">
      <alignment horizontal="justify"/>
    </xf>
    <xf numFmtId="0" fontId="3" fillId="0" borderId="0" xfId="0" applyFont="1" applyBorder="1" applyAlignment="1">
      <alignment horizontal="left" vertical="distributed"/>
    </xf>
    <xf numFmtId="0" fontId="0" fillId="0" borderId="0" xfId="0" applyBorder="1" applyAlignment="1">
      <alignment horizontal="justify" vertical="distributed"/>
    </xf>
    <xf numFmtId="0" fontId="4" fillId="0" borderId="0" xfId="0" applyFont="1" applyBorder="1" applyAlignment="1">
      <alignment horizontal="justify" vertical="distributed"/>
    </xf>
    <xf numFmtId="0" fontId="0" fillId="0" borderId="0" xfId="0" applyBorder="1" applyAlignment="1">
      <alignment horizontal="left" vertical="distributed"/>
    </xf>
    <xf numFmtId="0" fontId="12" fillId="0" borderId="0" xfId="0" applyFont="1" applyBorder="1" applyAlignment="1">
      <alignment horizontal="justify" vertical="center"/>
    </xf>
    <xf numFmtId="0" fontId="0" fillId="0" borderId="0" xfId="0" applyBorder="1" applyAlignment="1">
      <alignment horizontal="justify"/>
    </xf>
    <xf numFmtId="0" fontId="12" fillId="0" borderId="0" xfId="0" applyFont="1" applyBorder="1"/>
    <xf numFmtId="0" fontId="3" fillId="0" borderId="0" xfId="0" applyFont="1" applyBorder="1" applyAlignment="1">
      <alignment horizontal="center" vertical="distributed"/>
    </xf>
    <xf numFmtId="0" fontId="3" fillId="0" borderId="8" xfId="0" applyFont="1" applyBorder="1" applyAlignment="1">
      <alignment horizontal="justify" vertical="distributed"/>
    </xf>
    <xf numFmtId="0" fontId="4" fillId="0" borderId="0" xfId="0" applyFont="1" applyBorder="1"/>
    <xf numFmtId="0" fontId="3" fillId="0" borderId="16" xfId="0" applyFont="1" applyBorder="1" applyAlignment="1">
      <alignment horizontal="center"/>
    </xf>
    <xf numFmtId="0" fontId="3" fillId="0" borderId="17" xfId="0" applyFont="1" applyBorder="1" applyAlignment="1">
      <alignment horizontal="center"/>
    </xf>
    <xf numFmtId="9" fontId="15" fillId="0" borderId="16" xfId="3" applyFont="1" applyBorder="1" applyAlignment="1">
      <alignment horizontal="center" vertical="center"/>
    </xf>
    <xf numFmtId="9" fontId="15" fillId="0" borderId="17" xfId="3" applyFont="1" applyBorder="1" applyAlignment="1">
      <alignment horizontal="center" vertical="center"/>
    </xf>
    <xf numFmtId="0" fontId="0" fillId="0" borderId="19" xfId="0" applyBorder="1" applyAlignment="1">
      <alignment horizontal="center"/>
    </xf>
    <xf numFmtId="0" fontId="0" fillId="0" borderId="20" xfId="0" applyBorder="1"/>
    <xf numFmtId="4" fontId="0" fillId="0" borderId="19" xfId="0" applyNumberFormat="1" applyBorder="1" applyAlignment="1">
      <alignment horizontal="center"/>
    </xf>
    <xf numFmtId="4" fontId="0" fillId="0" borderId="20" xfId="0" applyNumberFormat="1" applyBorder="1"/>
    <xf numFmtId="9" fontId="15" fillId="0" borderId="6" xfId="3" applyFont="1" applyBorder="1" applyAlignment="1">
      <alignment horizontal="center" vertical="center"/>
    </xf>
    <xf numFmtId="0" fontId="0" fillId="0" borderId="0" xfId="0" applyBorder="1" applyAlignment="1">
      <alignment horizontal="center"/>
    </xf>
    <xf numFmtId="4" fontId="0" fillId="0" borderId="0" xfId="0" applyNumberFormat="1" applyBorder="1" applyAlignment="1">
      <alignment horizontal="center"/>
    </xf>
    <xf numFmtId="0" fontId="0" fillId="0" borderId="19" xfId="0" applyBorder="1"/>
    <xf numFmtId="4" fontId="0" fillId="0" borderId="19" xfId="0" applyNumberFormat="1" applyBorder="1"/>
    <xf numFmtId="43" fontId="0" fillId="0" borderId="12" xfId="1" applyFont="1" applyBorder="1"/>
    <xf numFmtId="4" fontId="1" fillId="0" borderId="12" xfId="0" applyNumberFormat="1" applyFont="1" applyBorder="1" applyAlignment="1">
      <alignment horizontal="right" vertical="distributed"/>
    </xf>
    <xf numFmtId="4" fontId="1" fillId="0" borderId="12" xfId="0" applyNumberFormat="1" applyFont="1" applyBorder="1" applyAlignment="1">
      <alignment horizontal="right"/>
    </xf>
    <xf numFmtId="4" fontId="1" fillId="0" borderId="12" xfId="0" applyNumberFormat="1" applyFont="1" applyBorder="1"/>
    <xf numFmtId="43" fontId="0" fillId="0" borderId="0" xfId="1" applyFont="1" applyBorder="1" applyAlignment="1"/>
    <xf numFmtId="0" fontId="19" fillId="0" borderId="0" xfId="0" applyFont="1"/>
    <xf numFmtId="17" fontId="19" fillId="0" borderId="0" xfId="0" applyNumberFormat="1" applyFont="1"/>
    <xf numFmtId="0" fontId="0" fillId="0" borderId="21" xfId="0" applyBorder="1"/>
    <xf numFmtId="4" fontId="15" fillId="0" borderId="18" xfId="0" applyNumberFormat="1" applyFont="1" applyBorder="1" applyAlignment="1">
      <alignment horizontal="center" vertical="center"/>
    </xf>
    <xf numFmtId="4" fontId="15" fillId="0" borderId="17" xfId="0" applyNumberFormat="1" applyFont="1" applyBorder="1" applyAlignment="1">
      <alignment horizontal="center" vertical="center"/>
    </xf>
    <xf numFmtId="0" fontId="0" fillId="0" borderId="22" xfId="0" applyBorder="1"/>
    <xf numFmtId="4" fontId="0" fillId="0" borderId="22" xfId="0" applyNumberFormat="1" applyBorder="1"/>
    <xf numFmtId="0" fontId="3" fillId="0" borderId="15" xfId="0" applyFont="1" applyBorder="1" applyAlignment="1">
      <alignment horizontal="center"/>
    </xf>
    <xf numFmtId="0" fontId="3" fillId="0" borderId="17" xfId="0" applyFont="1" applyBorder="1" applyAlignment="1">
      <alignment horizontal="center"/>
    </xf>
    <xf numFmtId="0" fontId="3" fillId="0" borderId="6" xfId="0" applyFont="1" applyBorder="1" applyAlignment="1">
      <alignment horizontal="center"/>
    </xf>
    <xf numFmtId="0" fontId="3" fillId="0" borderId="10" xfId="0" applyFont="1" applyBorder="1" applyAlignment="1">
      <alignment horizontal="center" vertical="distributed"/>
    </xf>
    <xf numFmtId="0" fontId="0" fillId="0" borderId="5" xfId="0" applyBorder="1" applyAlignment="1">
      <alignment horizontal="left"/>
    </xf>
    <xf numFmtId="0" fontId="0" fillId="0" borderId="5" xfId="0" applyBorder="1" applyAlignment="1">
      <alignment horizontal="left" vertical="distributed"/>
    </xf>
    <xf numFmtId="0" fontId="3" fillId="0" borderId="0" xfId="0" applyFont="1" applyBorder="1" applyAlignment="1">
      <alignment horizontal="justify" vertical="distributed"/>
    </xf>
    <xf numFmtId="0" fontId="3" fillId="0" borderId="23" xfId="0" applyFont="1" applyBorder="1" applyAlignment="1">
      <alignment horizontal="center"/>
    </xf>
    <xf numFmtId="0" fontId="3" fillId="0" borderId="23" xfId="0" applyFont="1" applyBorder="1" applyAlignment="1"/>
    <xf numFmtId="14" fontId="15" fillId="0" borderId="23" xfId="0" applyNumberFormat="1" applyFont="1" applyBorder="1" applyAlignment="1">
      <alignment horizontal="center" vertical="center" wrapText="1"/>
    </xf>
    <xf numFmtId="4" fontId="15" fillId="0" borderId="23" xfId="0" applyNumberFormat="1" applyFont="1" applyBorder="1" applyAlignment="1">
      <alignment horizontal="center" vertical="center"/>
    </xf>
    <xf numFmtId="0" fontId="0" fillId="0" borderId="24" xfId="0" applyBorder="1" applyAlignment="1">
      <alignment horizontal="center"/>
    </xf>
    <xf numFmtId="0" fontId="0" fillId="0" borderId="24" xfId="0" applyBorder="1"/>
    <xf numFmtId="4" fontId="0" fillId="0" borderId="24" xfId="0" applyNumberFormat="1" applyBorder="1" applyAlignment="1">
      <alignment horizontal="right"/>
    </xf>
    <xf numFmtId="4" fontId="0" fillId="0" borderId="24" xfId="0" applyNumberFormat="1" applyBorder="1"/>
    <xf numFmtId="4" fontId="0" fillId="0" borderId="24" xfId="0" applyNumberFormat="1" applyBorder="1" applyAlignment="1">
      <alignment horizontal="center"/>
    </xf>
    <xf numFmtId="0" fontId="3" fillId="0" borderId="0" xfId="0" applyFont="1" applyBorder="1" applyAlignment="1">
      <alignment horizontal="justify"/>
    </xf>
    <xf numFmtId="0" fontId="0" fillId="0" borderId="8" xfId="0" applyBorder="1" applyAlignment="1">
      <alignment horizontal="justify"/>
    </xf>
    <xf numFmtId="0" fontId="3" fillId="0" borderId="0" xfId="0" applyFont="1" applyBorder="1" applyAlignment="1">
      <alignment horizontal="left"/>
    </xf>
    <xf numFmtId="0" fontId="0" fillId="0" borderId="6" xfId="0" applyBorder="1" applyAlignment="1">
      <alignment horizontal="left" vertical="distributed"/>
    </xf>
    <xf numFmtId="0" fontId="0" fillId="0" borderId="24" xfId="0" applyBorder="1" applyAlignment="1">
      <alignment horizontal="left" vertical="center"/>
    </xf>
    <xf numFmtId="43" fontId="0" fillId="0" borderId="24" xfId="1" applyFont="1" applyBorder="1" applyAlignment="1">
      <alignment vertical="top"/>
    </xf>
    <xf numFmtId="43" fontId="0" fillId="0" borderId="24" xfId="1" applyFont="1" applyBorder="1"/>
    <xf numFmtId="43" fontId="0" fillId="0" borderId="24" xfId="1" applyFont="1" applyBorder="1" applyAlignment="1">
      <alignment horizontal="center" vertical="center"/>
    </xf>
    <xf numFmtId="4" fontId="0" fillId="0" borderId="24" xfId="0" applyNumberFormat="1" applyBorder="1" applyAlignment="1">
      <alignment horizontal="center" vertical="center"/>
    </xf>
    <xf numFmtId="4" fontId="0" fillId="0" borderId="20" xfId="0" applyNumberFormat="1"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4" fontId="0" fillId="0" borderId="27" xfId="0" applyNumberFormat="1" applyBorder="1" applyAlignment="1">
      <alignment horizontal="center"/>
    </xf>
    <xf numFmtId="4" fontId="0" fillId="0" borderId="11" xfId="0" applyNumberFormat="1" applyBorder="1" applyAlignment="1">
      <alignment horizontal="center"/>
    </xf>
    <xf numFmtId="0" fontId="0" fillId="0" borderId="25" xfId="0" applyBorder="1"/>
    <xf numFmtId="0" fontId="3" fillId="0" borderId="8" xfId="0" applyFont="1" applyBorder="1" applyAlignment="1">
      <alignment vertical="distributed"/>
    </xf>
    <xf numFmtId="0" fontId="0" fillId="0" borderId="0" xfId="0" applyBorder="1" applyAlignment="1">
      <alignment vertical="distributed"/>
    </xf>
    <xf numFmtId="0" fontId="4" fillId="0" borderId="0" xfId="0" applyFont="1" applyBorder="1" applyAlignment="1">
      <alignment horizontal="left" vertical="distributed"/>
    </xf>
    <xf numFmtId="43" fontId="0" fillId="0" borderId="19" xfId="1" applyFont="1" applyBorder="1" applyAlignment="1">
      <alignment horizontal="center"/>
    </xf>
    <xf numFmtId="43" fontId="0" fillId="0" borderId="27" xfId="1" applyFont="1" applyBorder="1" applyAlignment="1">
      <alignment horizontal="center"/>
    </xf>
    <xf numFmtId="43" fontId="0" fillId="0" borderId="0" xfId="1" applyFont="1" applyBorder="1"/>
    <xf numFmtId="0" fontId="4" fillId="0" borderId="0" xfId="0" applyFont="1" applyBorder="1" applyAlignment="1">
      <alignment horizontal="justify"/>
    </xf>
    <xf numFmtId="43" fontId="0" fillId="0" borderId="20" xfId="1" applyFont="1" applyBorder="1" applyAlignment="1"/>
    <xf numFmtId="0" fontId="0" fillId="0" borderId="21" xfId="0" applyBorder="1" applyAlignment="1">
      <alignment horizontal="center"/>
    </xf>
    <xf numFmtId="43" fontId="0" fillId="0" borderId="20" xfId="1" applyFont="1" applyBorder="1" applyAlignment="1">
      <alignment horizontal="center"/>
    </xf>
    <xf numFmtId="0" fontId="0" fillId="0" borderId="20" xfId="0" applyBorder="1" applyAlignment="1">
      <alignment horizontal="center"/>
    </xf>
    <xf numFmtId="0" fontId="3" fillId="0" borderId="7" xfId="0" applyFont="1" applyBorder="1" applyAlignment="1">
      <alignment horizontal="left" vertical="distributed"/>
    </xf>
    <xf numFmtId="0" fontId="3" fillId="0" borderId="8" xfId="0" applyFont="1" applyBorder="1" applyAlignment="1">
      <alignment horizontal="justify"/>
    </xf>
    <xf numFmtId="0" fontId="0" fillId="0" borderId="5" xfId="0" applyBorder="1" applyAlignment="1">
      <alignment horizontal="justify" vertical="distributed"/>
    </xf>
    <xf numFmtId="0" fontId="3" fillId="0" borderId="19" xfId="0" applyFont="1" applyBorder="1" applyAlignment="1">
      <alignment horizontal="center" vertical="distributed"/>
    </xf>
    <xf numFmtId="0" fontId="3" fillId="0" borderId="27" xfId="0" applyFont="1" applyBorder="1" applyAlignment="1">
      <alignment horizontal="center" vertical="distributed"/>
    </xf>
    <xf numFmtId="0" fontId="0" fillId="0" borderId="19" xfId="0" applyBorder="1" applyAlignment="1">
      <alignment horizontal="center" vertical="distributed"/>
    </xf>
    <xf numFmtId="0" fontId="0" fillId="0" borderId="27" xfId="0" applyBorder="1" applyAlignment="1">
      <alignment horizontal="center" vertical="distributed"/>
    </xf>
    <xf numFmtId="0" fontId="4" fillId="0" borderId="19" xfId="0" applyFont="1" applyBorder="1" applyAlignment="1">
      <alignment horizontal="center" vertical="distributed"/>
    </xf>
    <xf numFmtId="0" fontId="4" fillId="0" borderId="27" xfId="0" applyFont="1" applyBorder="1" applyAlignment="1">
      <alignment horizontal="center" vertical="distributed"/>
    </xf>
    <xf numFmtId="4" fontId="1" fillId="0" borderId="19" xfId="0" applyNumberFormat="1" applyFont="1" applyBorder="1" applyAlignment="1">
      <alignment horizontal="center" vertical="distributed"/>
    </xf>
    <xf numFmtId="4" fontId="1" fillId="0" borderId="27" xfId="0" applyNumberFormat="1" applyFont="1" applyBorder="1" applyAlignment="1">
      <alignment horizontal="center" vertical="distributed"/>
    </xf>
    <xf numFmtId="4" fontId="1" fillId="0" borderId="19" xfId="0" applyNumberFormat="1" applyFont="1" applyBorder="1" applyAlignment="1">
      <alignment horizontal="center"/>
    </xf>
    <xf numFmtId="4" fontId="1" fillId="0" borderId="27" xfId="0" applyNumberFormat="1" applyFont="1" applyBorder="1" applyAlignment="1">
      <alignment horizontal="center"/>
    </xf>
    <xf numFmtId="4" fontId="1" fillId="0" borderId="0" xfId="0" applyNumberFormat="1" applyFont="1" applyBorder="1" applyAlignment="1">
      <alignment horizontal="right" vertical="distributed"/>
    </xf>
    <xf numFmtId="4" fontId="1" fillId="0" borderId="0" xfId="0" applyNumberFormat="1" applyFont="1" applyBorder="1" applyAlignment="1">
      <alignment horizontal="right"/>
    </xf>
    <xf numFmtId="0" fontId="0" fillId="0" borderId="7" xfId="0" applyBorder="1" applyAlignment="1">
      <alignment horizontal="center"/>
    </xf>
    <xf numFmtId="0" fontId="0" fillId="0" borderId="7" xfId="0" applyBorder="1"/>
    <xf numFmtId="4" fontId="0" fillId="0" borderId="7" xfId="0" applyNumberFormat="1" applyBorder="1"/>
    <xf numFmtId="0" fontId="1" fillId="0" borderId="0" xfId="0" applyFont="1" applyBorder="1" applyAlignment="1">
      <alignment horizontal="justify" vertical="center"/>
    </xf>
    <xf numFmtId="9" fontId="15" fillId="0" borderId="23" xfId="3" applyFont="1" applyBorder="1" applyAlignment="1">
      <alignment horizontal="center" vertical="center"/>
    </xf>
    <xf numFmtId="0" fontId="0" fillId="0" borderId="27" xfId="0" applyBorder="1"/>
    <xf numFmtId="0" fontId="4" fillId="0" borderId="8" xfId="0" applyFont="1" applyBorder="1" applyAlignment="1">
      <alignment horizontal="justify" vertical="distributed"/>
    </xf>
    <xf numFmtId="0" fontId="3" fillId="0" borderId="19" xfId="0" applyFont="1" applyBorder="1"/>
    <xf numFmtId="0" fontId="3" fillId="0" borderId="20" xfId="0" applyFont="1" applyBorder="1"/>
    <xf numFmtId="0" fontId="3" fillId="0" borderId="22" xfId="0" applyFont="1" applyBorder="1"/>
    <xf numFmtId="0" fontId="7" fillId="0" borderId="8" xfId="0" applyFont="1" applyBorder="1"/>
    <xf numFmtId="0" fontId="7" fillId="0" borderId="8" xfId="0" applyFont="1" applyBorder="1" applyAlignment="1">
      <alignment vertical="distributed"/>
    </xf>
    <xf numFmtId="0" fontId="10" fillId="0" borderId="0" xfId="0" applyFont="1" applyBorder="1" applyAlignment="1">
      <alignment horizontal="center" vertical="distributed"/>
    </xf>
    <xf numFmtId="0" fontId="9" fillId="0" borderId="0" xfId="0" applyFont="1" applyBorder="1" applyAlignment="1">
      <alignment horizontal="center" vertical="distributed"/>
    </xf>
    <xf numFmtId="0" fontId="9" fillId="0" borderId="8" xfId="0" applyFont="1" applyBorder="1" applyAlignment="1">
      <alignment horizontal="justify" vertical="distributed"/>
    </xf>
    <xf numFmtId="0" fontId="3" fillId="0" borderId="8" xfId="0" applyFont="1" applyBorder="1" applyAlignment="1">
      <alignment horizontal="justify" vertical="distributed" wrapText="1"/>
    </xf>
    <xf numFmtId="0" fontId="3" fillId="0" borderId="18" xfId="0" applyFont="1" applyBorder="1" applyAlignment="1">
      <alignment horizontal="center"/>
    </xf>
    <xf numFmtId="0" fontId="3" fillId="0" borderId="17" xfId="0" applyFont="1" applyBorder="1" applyAlignment="1">
      <alignment horizontal="center"/>
    </xf>
    <xf numFmtId="14" fontId="15" fillId="0" borderId="18" xfId="0" applyNumberFormat="1" applyFont="1" applyBorder="1" applyAlignment="1">
      <alignment horizontal="center" vertical="center" wrapText="1"/>
    </xf>
    <xf numFmtId="14" fontId="15" fillId="0" borderId="17" xfId="0" applyNumberFormat="1" applyFont="1" applyBorder="1" applyAlignment="1">
      <alignment horizontal="center" vertical="center" wrapText="1"/>
    </xf>
    <xf numFmtId="0" fontId="3" fillId="0" borderId="6" xfId="0" applyFont="1" applyBorder="1" applyAlignment="1">
      <alignment horizontal="center"/>
    </xf>
    <xf numFmtId="14" fontId="15" fillId="0" borderId="6" xfId="0" applyNumberFormat="1" applyFont="1" applyBorder="1" applyAlignment="1">
      <alignment horizontal="center" vertical="center" wrapText="1"/>
    </xf>
    <xf numFmtId="0" fontId="3" fillId="0" borderId="15" xfId="0" applyFont="1" applyBorder="1" applyAlignment="1">
      <alignment horizontal="center"/>
    </xf>
    <xf numFmtId="14" fontId="15" fillId="0" borderId="22" xfId="0" applyNumberFormat="1" applyFont="1" applyBorder="1" applyAlignment="1">
      <alignment horizontal="center" vertical="center" wrapText="1"/>
    </xf>
    <xf numFmtId="14" fontId="15" fillId="0" borderId="0" xfId="0" applyNumberFormat="1" applyFont="1" applyBorder="1" applyAlignment="1">
      <alignment horizontal="center" vertical="center" wrapText="1"/>
    </xf>
    <xf numFmtId="14" fontId="15" fillId="0" borderId="20" xfId="0" applyNumberFormat="1" applyFont="1" applyBorder="1" applyAlignment="1">
      <alignment horizontal="center" vertical="center" wrapText="1"/>
    </xf>
    <xf numFmtId="0" fontId="3" fillId="0" borderId="8" xfId="0" applyFont="1" applyBorder="1" applyAlignment="1">
      <alignment horizontal="center"/>
    </xf>
    <xf numFmtId="4" fontId="15" fillId="0" borderId="16" xfId="0" applyNumberFormat="1" applyFont="1" applyBorder="1" applyAlignment="1">
      <alignment horizontal="center" vertical="center"/>
    </xf>
    <xf numFmtId="4" fontId="15" fillId="0" borderId="28" xfId="0" applyNumberFormat="1" applyFont="1" applyBorder="1" applyAlignment="1">
      <alignment horizontal="center" vertical="center"/>
    </xf>
    <xf numFmtId="4" fontId="0" fillId="0" borderId="27" xfId="0" applyNumberFormat="1" applyBorder="1"/>
    <xf numFmtId="0" fontId="0" fillId="0" borderId="26" xfId="0" applyBorder="1"/>
  </cellXfs>
  <cellStyles count="4">
    <cellStyle name="Millares" xfId="1" builtinId="3"/>
    <cellStyle name="Moneda" xfId="2"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pageSetUpPr fitToPage="1"/>
  </sheetPr>
  <dimension ref="A1:M80"/>
  <sheetViews>
    <sheetView zoomScaleNormal="100" zoomScaleSheetLayoutView="75" workbookViewId="0">
      <selection sqref="A1:I74"/>
    </sheetView>
  </sheetViews>
  <sheetFormatPr baseColWidth="10" defaultColWidth="11.44140625" defaultRowHeight="13.2" x14ac:dyDescent="0.25"/>
  <cols>
    <col min="1" max="1" width="4.6640625" style="3" customWidth="1"/>
    <col min="2" max="2" width="109.33203125" style="52" customWidth="1"/>
    <col min="3" max="3" width="12.88671875" style="74" customWidth="1"/>
    <col min="4" max="4" width="10.44140625" style="73" customWidth="1"/>
    <col min="5" max="5" width="10.109375" style="52" customWidth="1"/>
    <col min="6" max="6" width="10.44140625" customWidth="1"/>
    <col min="7" max="7" width="10.109375" style="52" customWidth="1"/>
    <col min="8" max="8" width="11.6640625" style="58" bestFit="1" customWidth="1"/>
    <col min="9" max="9" width="11.44140625" style="52"/>
    <col min="10" max="10" width="13.109375" customWidth="1"/>
    <col min="12" max="12" width="11.44140625" style="42"/>
    <col min="13" max="13" width="13.33203125" hidden="1" customWidth="1"/>
  </cols>
  <sheetData>
    <row r="1" spans="1:13" ht="15" customHeight="1" x14ac:dyDescent="0.25">
      <c r="A1" s="35">
        <v>9</v>
      </c>
      <c r="B1" s="136" t="s">
        <v>390</v>
      </c>
      <c r="C1" s="140" t="s">
        <v>1437</v>
      </c>
      <c r="D1" s="141" t="s">
        <v>1437</v>
      </c>
      <c r="E1" s="141" t="s">
        <v>1437</v>
      </c>
      <c r="F1" s="211" t="s">
        <v>1437</v>
      </c>
      <c r="G1" s="211"/>
      <c r="H1" s="207" t="s">
        <v>1437</v>
      </c>
      <c r="I1" s="208"/>
      <c r="J1" s="3"/>
      <c r="M1" s="3" t="s">
        <v>1437</v>
      </c>
    </row>
    <row r="2" spans="1:13" ht="24.75" customHeight="1" x14ac:dyDescent="0.25">
      <c r="A2" s="22"/>
      <c r="B2" s="38"/>
      <c r="C2" s="142" t="s">
        <v>1443</v>
      </c>
      <c r="D2" s="142" t="s">
        <v>1444</v>
      </c>
      <c r="E2" s="142" t="s">
        <v>1445</v>
      </c>
      <c r="F2" s="212" t="s">
        <v>1446</v>
      </c>
      <c r="G2" s="212"/>
      <c r="H2" s="209" t="s">
        <v>1447</v>
      </c>
      <c r="I2" s="210"/>
      <c r="L2"/>
      <c r="M2" s="43">
        <v>45689</v>
      </c>
    </row>
    <row r="3" spans="1:13" ht="20.100000000000001" customHeight="1" x14ac:dyDescent="0.25">
      <c r="A3" s="23"/>
      <c r="B3" s="40"/>
      <c r="C3" s="143" t="s">
        <v>1442</v>
      </c>
      <c r="D3" s="143" t="s">
        <v>1442</v>
      </c>
      <c r="E3" s="143" t="s">
        <v>1442</v>
      </c>
      <c r="F3" s="218" t="s">
        <v>909</v>
      </c>
      <c r="G3" s="219" t="s">
        <v>1442</v>
      </c>
      <c r="H3" s="218" t="s">
        <v>909</v>
      </c>
      <c r="I3" s="219" t="s">
        <v>1442</v>
      </c>
      <c r="L3"/>
      <c r="M3" s="44" t="s">
        <v>909</v>
      </c>
    </row>
    <row r="4" spans="1:13" ht="24.9" customHeight="1" x14ac:dyDescent="0.25">
      <c r="B4" s="105" t="s">
        <v>237</v>
      </c>
      <c r="C4" s="144"/>
      <c r="D4" s="145"/>
      <c r="E4" s="145"/>
      <c r="F4" s="119"/>
      <c r="G4" s="196"/>
      <c r="H4" s="119"/>
      <c r="I4" s="196"/>
      <c r="L4"/>
      <c r="M4" s="46"/>
    </row>
    <row r="5" spans="1:13" x14ac:dyDescent="0.25">
      <c r="B5" s="55" t="s">
        <v>238</v>
      </c>
      <c r="C5" s="144"/>
      <c r="D5" s="145"/>
      <c r="E5" s="145"/>
      <c r="F5" s="119"/>
      <c r="G5" s="196"/>
      <c r="H5" s="119"/>
      <c r="I5" s="196"/>
      <c r="L5"/>
    </row>
    <row r="6" spans="1:13" ht="12.9" customHeight="1" x14ac:dyDescent="0.25">
      <c r="A6" s="19">
        <v>1</v>
      </c>
      <c r="B6" s="106" t="s">
        <v>139</v>
      </c>
      <c r="C6" s="146">
        <f>M6*0.05</f>
        <v>43408.810182006222</v>
      </c>
      <c r="D6" s="147">
        <f>+M6*0.075</f>
        <v>65113.215273009329</v>
      </c>
      <c r="E6" s="147">
        <f>+M6*0.105</f>
        <v>91158.501382213057</v>
      </c>
      <c r="F6" s="120">
        <f>+M6*1.04</f>
        <v>902903.25178572943</v>
      </c>
      <c r="G6" s="220">
        <f>F6*0.075</f>
        <v>67717.74388392971</v>
      </c>
      <c r="H6" s="120">
        <f>F6*1.045</f>
        <v>943533.89811608719</v>
      </c>
      <c r="I6" s="220">
        <f>H6*0.055</f>
        <v>51894.364396384794</v>
      </c>
      <c r="L6"/>
      <c r="M6" s="31">
        <v>868176.20364012441</v>
      </c>
    </row>
    <row r="7" spans="1:13" ht="12.75" customHeight="1" x14ac:dyDescent="0.25">
      <c r="A7" s="2"/>
      <c r="B7" s="137" t="s">
        <v>243</v>
      </c>
      <c r="C7" s="146"/>
      <c r="D7" s="147"/>
      <c r="E7" s="147"/>
      <c r="F7" s="120"/>
      <c r="G7" s="220"/>
      <c r="H7" s="120"/>
      <c r="I7" s="220"/>
      <c r="L7"/>
      <c r="M7" s="31"/>
    </row>
    <row r="8" spans="1:13" ht="24.9" customHeight="1" x14ac:dyDescent="0.25">
      <c r="A8" s="2"/>
      <c r="B8" s="98" t="s">
        <v>1117</v>
      </c>
      <c r="C8" s="146"/>
      <c r="D8" s="147"/>
      <c r="E8" s="147"/>
      <c r="F8" s="120"/>
      <c r="G8" s="220"/>
      <c r="H8" s="120"/>
      <c r="I8" s="220"/>
      <c r="L8"/>
      <c r="M8" s="31"/>
    </row>
    <row r="9" spans="1:13" ht="12.9" customHeight="1" x14ac:dyDescent="0.25">
      <c r="A9" s="19">
        <v>2</v>
      </c>
      <c r="B9" s="106" t="s">
        <v>140</v>
      </c>
      <c r="C9" s="146">
        <f>M9*0.05</f>
        <v>41321.295191418802</v>
      </c>
      <c r="D9" s="147">
        <f>+M9*0.075</f>
        <v>61981.942787128195</v>
      </c>
      <c r="E9" s="147">
        <f>+M9*0.105</f>
        <v>86774.719901979479</v>
      </c>
      <c r="F9" s="120">
        <f>+M9*1.04</f>
        <v>859482.9399815111</v>
      </c>
      <c r="G9" s="220">
        <f>F9*0.075</f>
        <v>64461.220498613329</v>
      </c>
      <c r="H9" s="120">
        <f>F9*1.045</f>
        <v>898159.67228067899</v>
      </c>
      <c r="I9" s="220">
        <f>H9*0.055</f>
        <v>49398.781975437341</v>
      </c>
      <c r="L9"/>
      <c r="M9" s="31">
        <v>826425.90382837597</v>
      </c>
    </row>
    <row r="10" spans="1:13" x14ac:dyDescent="0.25">
      <c r="A10" s="2"/>
      <c r="B10" s="99" t="s">
        <v>244</v>
      </c>
      <c r="C10" s="146"/>
      <c r="D10" s="147"/>
      <c r="E10" s="147"/>
      <c r="F10" s="120"/>
      <c r="G10" s="220"/>
      <c r="H10" s="120"/>
      <c r="I10" s="220"/>
      <c r="L10"/>
      <c r="M10" s="31"/>
    </row>
    <row r="11" spans="1:13" x14ac:dyDescent="0.25">
      <c r="A11" s="19">
        <v>3</v>
      </c>
      <c r="B11" s="106" t="s">
        <v>78</v>
      </c>
      <c r="C11" s="146">
        <f>M11*0.05</f>
        <v>38202.805011793615</v>
      </c>
      <c r="D11" s="147">
        <f>+M11*0.075</f>
        <v>57304.207517690425</v>
      </c>
      <c r="E11" s="147">
        <f>+M11*0.105</f>
        <v>80225.890524766597</v>
      </c>
      <c r="F11" s="120">
        <f>+M11*1.04</f>
        <v>794618.34424530726</v>
      </c>
      <c r="G11" s="220">
        <f>F11*0.075</f>
        <v>59596.375818398039</v>
      </c>
      <c r="H11" s="120">
        <f>F11*1.045</f>
        <v>830376.169736346</v>
      </c>
      <c r="I11" s="220">
        <f>H11*0.055</f>
        <v>45670.689335499032</v>
      </c>
      <c r="L11"/>
      <c r="M11" s="31">
        <v>764056.10023587232</v>
      </c>
    </row>
    <row r="12" spans="1:13" x14ac:dyDescent="0.25">
      <c r="A12" s="2"/>
      <c r="B12" s="99" t="s">
        <v>245</v>
      </c>
      <c r="C12" s="146"/>
      <c r="D12" s="147"/>
      <c r="E12" s="147"/>
      <c r="F12" s="120"/>
      <c r="G12" s="220"/>
      <c r="H12" s="120"/>
      <c r="I12" s="220"/>
      <c r="L12"/>
      <c r="M12" s="31"/>
    </row>
    <row r="13" spans="1:13" ht="37.5" customHeight="1" x14ac:dyDescent="0.25">
      <c r="A13" s="2"/>
      <c r="B13" s="103" t="s">
        <v>1176</v>
      </c>
      <c r="C13" s="146"/>
      <c r="D13" s="147"/>
      <c r="E13" s="147"/>
      <c r="F13" s="120"/>
      <c r="G13" s="220"/>
      <c r="H13" s="120"/>
      <c r="I13" s="220"/>
      <c r="L13"/>
      <c r="M13" s="31"/>
    </row>
    <row r="14" spans="1:13" ht="12.9" customHeight="1" x14ac:dyDescent="0.25">
      <c r="A14" s="19">
        <v>4</v>
      </c>
      <c r="B14" s="106" t="s">
        <v>79</v>
      </c>
      <c r="C14" s="146">
        <f>M14*0.05</f>
        <v>37095.037848511718</v>
      </c>
      <c r="D14" s="147">
        <f>+M14*0.075</f>
        <v>55642.556772767573</v>
      </c>
      <c r="E14" s="147">
        <f>+M14*0.105</f>
        <v>77899.579481874607</v>
      </c>
      <c r="F14" s="120">
        <f>+M14*1.04</f>
        <v>771576.7872490437</v>
      </c>
      <c r="G14" s="220">
        <f>F14*0.075</f>
        <v>57868.259043678278</v>
      </c>
      <c r="H14" s="120">
        <f>F14*1.045</f>
        <v>806297.74267525063</v>
      </c>
      <c r="I14" s="220">
        <f>H14*0.055</f>
        <v>44346.375847138785</v>
      </c>
      <c r="L14"/>
      <c r="M14" s="31">
        <v>741900.75697023433</v>
      </c>
    </row>
    <row r="15" spans="1:13" ht="12.9" customHeight="1" x14ac:dyDescent="0.25">
      <c r="A15" s="2"/>
      <c r="B15" s="99" t="s">
        <v>1177</v>
      </c>
      <c r="C15" s="146"/>
      <c r="D15" s="147"/>
      <c r="E15" s="147"/>
      <c r="F15" s="120"/>
      <c r="G15" s="220"/>
      <c r="H15" s="120"/>
      <c r="I15" s="220"/>
      <c r="L15"/>
      <c r="M15" s="31"/>
    </row>
    <row r="16" spans="1:13" ht="12.9" customHeight="1" x14ac:dyDescent="0.25">
      <c r="A16" s="2"/>
      <c r="B16" s="99" t="s">
        <v>1132</v>
      </c>
      <c r="C16" s="146"/>
      <c r="D16" s="147"/>
      <c r="E16" s="147"/>
      <c r="F16" s="120"/>
      <c r="G16" s="220"/>
      <c r="H16" s="120"/>
      <c r="I16" s="220"/>
      <c r="L16"/>
      <c r="M16" s="31"/>
    </row>
    <row r="17" spans="1:13" ht="12.9" customHeight="1" x14ac:dyDescent="0.25">
      <c r="A17" s="2"/>
      <c r="B17" s="99" t="s">
        <v>242</v>
      </c>
      <c r="C17" s="146"/>
      <c r="D17" s="147"/>
      <c r="E17" s="147"/>
      <c r="F17" s="120"/>
      <c r="G17" s="220"/>
      <c r="H17" s="120"/>
      <c r="I17" s="220"/>
      <c r="L17"/>
      <c r="M17" s="31"/>
    </row>
    <row r="18" spans="1:13" ht="12.9" customHeight="1" x14ac:dyDescent="0.25">
      <c r="A18" s="2"/>
      <c r="B18" s="103" t="s">
        <v>1133</v>
      </c>
      <c r="C18" s="146"/>
      <c r="D18" s="147"/>
      <c r="E18" s="147"/>
      <c r="F18" s="120"/>
      <c r="G18" s="220"/>
      <c r="H18" s="120"/>
      <c r="I18" s="220"/>
      <c r="L18"/>
      <c r="M18" s="31"/>
    </row>
    <row r="19" spans="1:13" x14ac:dyDescent="0.25">
      <c r="A19" s="19">
        <v>5</v>
      </c>
      <c r="B19" s="106" t="s">
        <v>963</v>
      </c>
      <c r="C19" s="146">
        <f>M19*0.05</f>
        <v>35545.410156112448</v>
      </c>
      <c r="D19" s="147">
        <f>+M19*0.075</f>
        <v>53318.115234168661</v>
      </c>
      <c r="E19" s="147">
        <f>+M19*0.105</f>
        <v>74645.36132783613</v>
      </c>
      <c r="F19" s="120">
        <f>+M19*1.04</f>
        <v>739344.53124713886</v>
      </c>
      <c r="G19" s="220">
        <f>F19*0.075</f>
        <v>55450.83984353541</v>
      </c>
      <c r="H19" s="120">
        <f>F19*1.045</f>
        <v>772615.03515326011</v>
      </c>
      <c r="I19" s="220">
        <f>H19*0.055</f>
        <v>42493.826933429307</v>
      </c>
      <c r="L19"/>
      <c r="M19" s="31">
        <v>710908.20312224887</v>
      </c>
    </row>
    <row r="20" spans="1:13" x14ac:dyDescent="0.25">
      <c r="A20" s="2"/>
      <c r="B20" s="99" t="s">
        <v>1177</v>
      </c>
      <c r="C20" s="146"/>
      <c r="D20" s="147"/>
      <c r="E20" s="147"/>
      <c r="F20" s="120"/>
      <c r="G20" s="220"/>
      <c r="H20" s="120"/>
      <c r="I20" s="220"/>
      <c r="L20"/>
      <c r="M20" s="31"/>
    </row>
    <row r="21" spans="1:13" x14ac:dyDescent="0.25">
      <c r="A21" s="2"/>
      <c r="B21" s="99" t="s">
        <v>1134</v>
      </c>
      <c r="C21" s="146"/>
      <c r="D21" s="147"/>
      <c r="E21" s="147"/>
      <c r="F21" s="120"/>
      <c r="G21" s="220"/>
      <c r="H21" s="120"/>
      <c r="I21" s="220"/>
      <c r="L21"/>
      <c r="M21" s="31"/>
    </row>
    <row r="22" spans="1:13" x14ac:dyDescent="0.25">
      <c r="A22" s="2"/>
      <c r="B22" s="99" t="s">
        <v>1135</v>
      </c>
      <c r="C22" s="146"/>
      <c r="D22" s="147"/>
      <c r="E22" s="147"/>
      <c r="F22" s="120"/>
      <c r="G22" s="220"/>
      <c r="H22" s="120"/>
      <c r="I22" s="220"/>
      <c r="L22"/>
      <c r="M22" s="31"/>
    </row>
    <row r="23" spans="1:13" x14ac:dyDescent="0.25">
      <c r="A23" s="2"/>
      <c r="B23" s="99" t="s">
        <v>144</v>
      </c>
      <c r="C23" s="146"/>
      <c r="D23" s="147"/>
      <c r="E23" s="147"/>
      <c r="F23" s="120"/>
      <c r="G23" s="220"/>
      <c r="H23" s="120"/>
      <c r="I23" s="220"/>
      <c r="L23"/>
      <c r="M23" s="31"/>
    </row>
    <row r="24" spans="1:13" x14ac:dyDescent="0.25">
      <c r="A24" s="2"/>
      <c r="B24" s="99" t="s">
        <v>145</v>
      </c>
      <c r="C24" s="146"/>
      <c r="D24" s="147"/>
      <c r="E24" s="147"/>
      <c r="F24" s="120"/>
      <c r="G24" s="220"/>
      <c r="H24" s="120"/>
      <c r="I24" s="220"/>
      <c r="L24"/>
      <c r="M24" s="31"/>
    </row>
    <row r="25" spans="1:13" ht="12.9" customHeight="1" x14ac:dyDescent="0.25">
      <c r="A25" s="19">
        <v>6</v>
      </c>
      <c r="B25" s="106" t="s">
        <v>964</v>
      </c>
      <c r="C25" s="146">
        <f>M25*0.05</f>
        <v>35545.410156112448</v>
      </c>
      <c r="D25" s="147">
        <f>+M25*0.075</f>
        <v>53318.115234168661</v>
      </c>
      <c r="E25" s="147">
        <f>+M25*0.105</f>
        <v>74645.36132783613</v>
      </c>
      <c r="F25" s="120">
        <f>+M25*1.04</f>
        <v>739344.53124713886</v>
      </c>
      <c r="G25" s="220">
        <f>F25*0.075</f>
        <v>55450.83984353541</v>
      </c>
      <c r="H25" s="120">
        <f>F25*1.045</f>
        <v>772615.03515326011</v>
      </c>
      <c r="I25" s="220">
        <f>H25*0.055</f>
        <v>42493.826933429307</v>
      </c>
      <c r="L25"/>
      <c r="M25" s="31">
        <v>710908.20312224887</v>
      </c>
    </row>
    <row r="26" spans="1:13" ht="12.9" customHeight="1" x14ac:dyDescent="0.25">
      <c r="A26" s="2"/>
      <c r="B26" s="99" t="s">
        <v>1280</v>
      </c>
      <c r="C26" s="146"/>
      <c r="D26" s="147"/>
      <c r="E26" s="147"/>
      <c r="F26" s="120"/>
      <c r="G26" s="220"/>
      <c r="H26" s="120"/>
      <c r="I26" s="220"/>
      <c r="L26"/>
      <c r="M26" s="31"/>
    </row>
    <row r="27" spans="1:13" ht="12.9" customHeight="1" x14ac:dyDescent="0.25">
      <c r="A27" s="2"/>
      <c r="B27" s="99" t="s">
        <v>748</v>
      </c>
      <c r="C27" s="146"/>
      <c r="D27" s="147"/>
      <c r="E27" s="147"/>
      <c r="F27" s="120"/>
      <c r="G27" s="220"/>
      <c r="H27" s="120"/>
      <c r="I27" s="220"/>
      <c r="L27"/>
      <c r="M27" s="31"/>
    </row>
    <row r="28" spans="1:13" ht="12.9" customHeight="1" x14ac:dyDescent="0.25">
      <c r="A28" s="2"/>
      <c r="B28" s="99" t="s">
        <v>749</v>
      </c>
      <c r="C28" s="146"/>
      <c r="D28" s="147"/>
      <c r="E28" s="147"/>
      <c r="F28" s="120"/>
      <c r="G28" s="220"/>
      <c r="H28" s="120"/>
      <c r="I28" s="220"/>
      <c r="L28"/>
      <c r="M28" s="31"/>
    </row>
    <row r="29" spans="1:13" ht="12.9" customHeight="1" x14ac:dyDescent="0.25">
      <c r="A29" s="2"/>
      <c r="B29" s="99" t="s">
        <v>750</v>
      </c>
      <c r="C29" s="146"/>
      <c r="D29" s="147"/>
      <c r="E29" s="147"/>
      <c r="F29" s="120"/>
      <c r="G29" s="220"/>
      <c r="H29" s="120"/>
      <c r="I29" s="220"/>
      <c r="L29"/>
      <c r="M29" s="31"/>
    </row>
    <row r="30" spans="1:13" ht="12.9" customHeight="1" x14ac:dyDescent="0.25">
      <c r="A30" s="2"/>
      <c r="B30" s="99" t="s">
        <v>751</v>
      </c>
      <c r="C30" s="146"/>
      <c r="D30" s="147"/>
      <c r="E30" s="147"/>
      <c r="F30" s="120"/>
      <c r="G30" s="220"/>
      <c r="H30" s="120"/>
      <c r="I30" s="220"/>
      <c r="L30"/>
      <c r="M30" s="31"/>
    </row>
    <row r="31" spans="1:13" ht="12.9" customHeight="1" x14ac:dyDescent="0.25">
      <c r="A31" s="19">
        <v>7</v>
      </c>
      <c r="B31" s="106" t="s">
        <v>965</v>
      </c>
      <c r="C31" s="146">
        <f>M31*0.05</f>
        <v>40283.941116341623</v>
      </c>
      <c r="D31" s="147">
        <f>+M31*0.075</f>
        <v>60425.911674512434</v>
      </c>
      <c r="E31" s="147">
        <f>+M31*0.105</f>
        <v>84596.276344317404</v>
      </c>
      <c r="F31" s="120">
        <f>+M31*1.04</f>
        <v>837905.97521990573</v>
      </c>
      <c r="G31" s="220">
        <f>F31*0.075</f>
        <v>62842.948141492925</v>
      </c>
      <c r="H31" s="120">
        <f>F31*1.045</f>
        <v>875611.74410480144</v>
      </c>
      <c r="I31" s="220">
        <f>H31*0.055</f>
        <v>48158.645925764082</v>
      </c>
      <c r="L31"/>
      <c r="M31" s="31">
        <v>805678.82232683245</v>
      </c>
    </row>
    <row r="32" spans="1:13" ht="12.9" customHeight="1" x14ac:dyDescent="0.25">
      <c r="B32" s="99" t="s">
        <v>752</v>
      </c>
      <c r="C32" s="146"/>
      <c r="D32" s="147"/>
      <c r="E32" s="147"/>
      <c r="F32" s="120"/>
      <c r="G32" s="220"/>
      <c r="H32" s="120"/>
      <c r="I32" s="220"/>
      <c r="L32"/>
      <c r="M32" s="31"/>
    </row>
    <row r="33" spans="1:13" x14ac:dyDescent="0.25">
      <c r="A33" s="19">
        <v>8</v>
      </c>
      <c r="B33" s="106" t="s">
        <v>547</v>
      </c>
      <c r="C33" s="146">
        <f>M33*0.05</f>
        <v>39240.15908687083</v>
      </c>
      <c r="D33" s="147">
        <f>+M33*0.075</f>
        <v>58860.238630306238</v>
      </c>
      <c r="E33" s="147">
        <f>+M33*0.105</f>
        <v>82404.33408242873</v>
      </c>
      <c r="F33" s="120">
        <f>+M33*1.04</f>
        <v>816195.30900691322</v>
      </c>
      <c r="G33" s="220">
        <f>F33*0.075</f>
        <v>61214.648175518487</v>
      </c>
      <c r="H33" s="120">
        <f>F33*1.045</f>
        <v>852924.09791222424</v>
      </c>
      <c r="I33" s="220">
        <f>H33*0.055</f>
        <v>46910.825385172335</v>
      </c>
      <c r="L33"/>
      <c r="M33" s="31">
        <v>784803.18173741654</v>
      </c>
    </row>
    <row r="34" spans="1:13" x14ac:dyDescent="0.25">
      <c r="B34" s="99" t="s">
        <v>753</v>
      </c>
      <c r="C34" s="146"/>
      <c r="D34" s="147"/>
      <c r="E34" s="147"/>
      <c r="F34" s="120"/>
      <c r="G34" s="220"/>
      <c r="H34" s="120"/>
      <c r="I34" s="220"/>
      <c r="L34"/>
      <c r="M34" s="31"/>
    </row>
    <row r="35" spans="1:13" x14ac:dyDescent="0.25">
      <c r="A35" s="19">
        <v>9</v>
      </c>
      <c r="B35" s="106" t="s">
        <v>966</v>
      </c>
      <c r="C35" s="146">
        <f>M35*0.05</f>
        <v>46546.486088103979</v>
      </c>
      <c r="D35" s="147">
        <f>+M35*0.075</f>
        <v>69819.729132155961</v>
      </c>
      <c r="E35" s="147">
        <f>+M35*0.105</f>
        <v>97747.620785018342</v>
      </c>
      <c r="F35" s="120">
        <f>+M35*1.04</f>
        <v>968166.91063256271</v>
      </c>
      <c r="G35" s="220">
        <f>F35*0.075</f>
        <v>72612.518297442206</v>
      </c>
      <c r="H35" s="120">
        <f>F35*1.045</f>
        <v>1011734.4216110279</v>
      </c>
      <c r="I35" s="220">
        <f>H35*0.055</f>
        <v>55645.393188606533</v>
      </c>
      <c r="L35"/>
      <c r="M35" s="31">
        <v>930929.72176207951</v>
      </c>
    </row>
    <row r="36" spans="1:13" ht="24" customHeight="1" x14ac:dyDescent="0.25">
      <c r="B36" s="138" t="s">
        <v>146</v>
      </c>
      <c r="C36" s="146"/>
      <c r="D36" s="147"/>
      <c r="E36" s="147"/>
      <c r="F36" s="120"/>
      <c r="G36" s="220"/>
      <c r="H36" s="120"/>
      <c r="I36" s="220"/>
      <c r="L36"/>
      <c r="M36" s="31"/>
    </row>
    <row r="37" spans="1:13" ht="20.100000000000001" customHeight="1" x14ac:dyDescent="0.25">
      <c r="B37" s="139" t="s">
        <v>1116</v>
      </c>
      <c r="C37" s="146"/>
      <c r="D37" s="147"/>
      <c r="E37" s="147"/>
      <c r="F37" s="120"/>
      <c r="G37" s="220"/>
      <c r="H37" s="120"/>
      <c r="I37" s="220"/>
      <c r="L37"/>
      <c r="M37" s="31"/>
    </row>
    <row r="38" spans="1:13" ht="27" customHeight="1" x14ac:dyDescent="0.25">
      <c r="A38" s="7">
        <v>10</v>
      </c>
      <c r="B38" s="98" t="s">
        <v>538</v>
      </c>
      <c r="C38" s="146"/>
      <c r="D38" s="147"/>
      <c r="E38" s="147"/>
      <c r="F38" s="120"/>
      <c r="G38" s="220"/>
      <c r="H38" s="120"/>
      <c r="I38" s="220"/>
      <c r="L38"/>
      <c r="M38" s="31"/>
    </row>
    <row r="39" spans="1:13" x14ac:dyDescent="0.25">
      <c r="B39" s="105" t="s">
        <v>239</v>
      </c>
      <c r="C39" s="146"/>
      <c r="D39" s="147"/>
      <c r="E39" s="147"/>
      <c r="F39" s="120"/>
      <c r="G39" s="220"/>
      <c r="H39" s="120"/>
      <c r="I39" s="220"/>
      <c r="L39"/>
      <c r="M39" s="31"/>
    </row>
    <row r="40" spans="1:13" ht="24.75" customHeight="1" x14ac:dyDescent="0.25">
      <c r="A40" s="7">
        <v>11</v>
      </c>
      <c r="B40" s="103" t="s">
        <v>957</v>
      </c>
      <c r="C40" s="146"/>
      <c r="D40" s="147"/>
      <c r="E40" s="147"/>
      <c r="F40" s="120"/>
      <c r="G40" s="220"/>
      <c r="H40" s="120"/>
      <c r="I40" s="220"/>
      <c r="L40"/>
      <c r="M40" s="31"/>
    </row>
    <row r="41" spans="1:13" ht="12.75" customHeight="1" x14ac:dyDescent="0.25">
      <c r="B41" s="105" t="s">
        <v>351</v>
      </c>
      <c r="C41" s="146"/>
      <c r="D41" s="147"/>
      <c r="E41" s="147"/>
      <c r="F41" s="120"/>
      <c r="G41" s="220"/>
      <c r="H41" s="120"/>
      <c r="I41" s="220"/>
      <c r="L41"/>
      <c r="M41" s="31"/>
    </row>
    <row r="42" spans="1:13" ht="12.9" customHeight="1" x14ac:dyDescent="0.25">
      <c r="A42" s="19">
        <v>12</v>
      </c>
      <c r="B42" s="106" t="s">
        <v>967</v>
      </c>
      <c r="C42" s="146">
        <f>M42*0.05</f>
        <v>36486.688393764685</v>
      </c>
      <c r="D42" s="147">
        <f>+M42*0.075</f>
        <v>54730.032590647032</v>
      </c>
      <c r="E42" s="147">
        <f>+M42*0.105</f>
        <v>76622.045626905834</v>
      </c>
      <c r="F42" s="120">
        <f>+M42*1.04</f>
        <v>758923.11859030556</v>
      </c>
      <c r="G42" s="220">
        <f>F42*0.075</f>
        <v>56919.233894272918</v>
      </c>
      <c r="H42" s="120">
        <f>F42*1.045</f>
        <v>793074.65892686928</v>
      </c>
      <c r="I42" s="220">
        <f>H42*0.055</f>
        <v>43619.10624097781</v>
      </c>
      <c r="L42"/>
      <c r="M42" s="31">
        <v>729733.76787529374</v>
      </c>
    </row>
    <row r="43" spans="1:13" ht="12.9" customHeight="1" x14ac:dyDescent="0.25">
      <c r="B43" s="99" t="s">
        <v>958</v>
      </c>
      <c r="C43" s="146"/>
      <c r="D43" s="147"/>
      <c r="E43" s="147"/>
      <c r="F43" s="120"/>
      <c r="G43" s="220"/>
      <c r="H43" s="120"/>
      <c r="I43" s="220"/>
      <c r="L43"/>
      <c r="M43" s="31"/>
    </row>
    <row r="44" spans="1:13" ht="12.9" customHeight="1" x14ac:dyDescent="0.25">
      <c r="A44" s="19">
        <v>13</v>
      </c>
      <c r="B44" s="106" t="s">
        <v>968</v>
      </c>
      <c r="C44" s="146">
        <f>M44*0.05</f>
        <v>31748.157433535504</v>
      </c>
      <c r="D44" s="147">
        <f>+M44*0.075</f>
        <v>47622.236150303252</v>
      </c>
      <c r="E44" s="147">
        <f>+M44*0.105</f>
        <v>66671.130610424545</v>
      </c>
      <c r="F44" s="120">
        <f>+M44*1.04</f>
        <v>660361.67461753846</v>
      </c>
      <c r="G44" s="220">
        <f>F44*0.075</f>
        <v>49527.125596315382</v>
      </c>
      <c r="H44" s="120">
        <f>F44*1.045</f>
        <v>690077.94997532759</v>
      </c>
      <c r="I44" s="220">
        <f>H44*0.055</f>
        <v>37954.287248643021</v>
      </c>
      <c r="L44"/>
      <c r="M44" s="31">
        <v>634963.14867071004</v>
      </c>
    </row>
    <row r="45" spans="1:13" ht="12.9" customHeight="1" x14ac:dyDescent="0.25">
      <c r="B45" s="99" t="s">
        <v>960</v>
      </c>
      <c r="C45" s="146"/>
      <c r="D45" s="147"/>
      <c r="E45" s="147"/>
      <c r="F45" s="120"/>
      <c r="G45" s="220"/>
      <c r="H45" s="120"/>
      <c r="I45" s="220"/>
      <c r="L45"/>
      <c r="M45" s="31"/>
    </row>
    <row r="46" spans="1:13" ht="12.9" customHeight="1" x14ac:dyDescent="0.25">
      <c r="B46" s="99" t="s">
        <v>959</v>
      </c>
      <c r="C46" s="146"/>
      <c r="D46" s="147"/>
      <c r="E46" s="147"/>
      <c r="F46" s="120"/>
      <c r="G46" s="220"/>
      <c r="H46" s="120"/>
      <c r="I46" s="220"/>
      <c r="L46"/>
      <c r="M46" s="31"/>
    </row>
    <row r="47" spans="1:13" ht="12.9" customHeight="1" x14ac:dyDescent="0.25">
      <c r="B47" s="99" t="s">
        <v>961</v>
      </c>
      <c r="C47" s="146"/>
      <c r="D47" s="147"/>
      <c r="E47" s="147"/>
      <c r="F47" s="120"/>
      <c r="G47" s="220"/>
      <c r="H47" s="120"/>
      <c r="I47" s="220"/>
      <c r="L47"/>
      <c r="M47" s="31"/>
    </row>
    <row r="48" spans="1:13" ht="13.5" customHeight="1" x14ac:dyDescent="0.25">
      <c r="B48" s="103" t="s">
        <v>962</v>
      </c>
      <c r="C48" s="146"/>
      <c r="D48" s="147"/>
      <c r="E48" s="147"/>
      <c r="F48" s="120"/>
      <c r="G48" s="220"/>
      <c r="H48" s="120"/>
      <c r="I48" s="220"/>
      <c r="L48"/>
      <c r="M48" s="31"/>
    </row>
    <row r="49" spans="1:13" x14ac:dyDescent="0.25">
      <c r="A49" s="19">
        <v>14</v>
      </c>
      <c r="B49" s="106" t="s">
        <v>969</v>
      </c>
      <c r="C49" s="146">
        <f>M49*0.05</f>
        <v>30211.336581569267</v>
      </c>
      <c r="D49" s="147">
        <f>+M49*0.075</f>
        <v>45317.004872353893</v>
      </c>
      <c r="E49" s="147">
        <f>+M49*0.105</f>
        <v>63443.806821295453</v>
      </c>
      <c r="F49" s="120">
        <f>+M49*1.04</f>
        <v>628395.80089664075</v>
      </c>
      <c r="G49" s="220">
        <f>F49*0.075</f>
        <v>47129.685067248058</v>
      </c>
      <c r="H49" s="120">
        <f>F49*1.045</f>
        <v>656673.61193698959</v>
      </c>
      <c r="I49" s="220">
        <f>H49*0.055</f>
        <v>36117.048656534425</v>
      </c>
      <c r="L49"/>
      <c r="M49" s="31">
        <v>604226.73163138528</v>
      </c>
    </row>
    <row r="50" spans="1:13" x14ac:dyDescent="0.25">
      <c r="B50" s="99" t="s">
        <v>1302</v>
      </c>
      <c r="C50" s="146"/>
      <c r="D50" s="147"/>
      <c r="E50" s="147"/>
      <c r="F50" s="120"/>
      <c r="G50" s="220"/>
      <c r="H50" s="120"/>
      <c r="I50" s="220"/>
      <c r="L50"/>
      <c r="M50" s="31"/>
    </row>
    <row r="51" spans="1:13" x14ac:dyDescent="0.25">
      <c r="B51" s="99" t="s">
        <v>680</v>
      </c>
      <c r="C51" s="146"/>
      <c r="D51" s="147"/>
      <c r="E51" s="147"/>
      <c r="F51" s="120"/>
      <c r="G51" s="220"/>
      <c r="H51" s="120"/>
      <c r="I51" s="220"/>
      <c r="L51"/>
      <c r="M51" s="31"/>
    </row>
    <row r="52" spans="1:13" x14ac:dyDescent="0.25">
      <c r="B52" s="99" t="s">
        <v>681</v>
      </c>
      <c r="C52" s="146"/>
      <c r="D52" s="147"/>
      <c r="E52" s="147"/>
      <c r="F52" s="120"/>
      <c r="G52" s="220"/>
      <c r="H52" s="120"/>
      <c r="I52" s="220"/>
      <c r="L52"/>
      <c r="M52" s="31"/>
    </row>
    <row r="53" spans="1:13" ht="12.75" customHeight="1" x14ac:dyDescent="0.25">
      <c r="B53" s="105" t="s">
        <v>240</v>
      </c>
      <c r="C53" s="146"/>
      <c r="D53" s="147"/>
      <c r="E53" s="147"/>
      <c r="F53" s="120"/>
      <c r="G53" s="220"/>
      <c r="H53" s="120"/>
      <c r="I53" s="220"/>
      <c r="L53"/>
      <c r="M53" s="31"/>
    </row>
    <row r="54" spans="1:13" x14ac:dyDescent="0.25">
      <c r="A54" s="19">
        <v>15</v>
      </c>
      <c r="B54" s="106" t="s">
        <v>967</v>
      </c>
      <c r="C54" s="146">
        <f>M54*0.05</f>
        <v>34962.674382231511</v>
      </c>
      <c r="D54" s="147">
        <f>+M54*0.075</f>
        <v>52444.01157334727</v>
      </c>
      <c r="E54" s="147">
        <f>+M54*0.105</f>
        <v>73421.616202686171</v>
      </c>
      <c r="F54" s="120">
        <f>+M54*1.04</f>
        <v>727223.62715041544</v>
      </c>
      <c r="G54" s="220">
        <f>F54*0.075</f>
        <v>54541.77203628116</v>
      </c>
      <c r="H54" s="120">
        <f>F54*1.045</f>
        <v>759948.69037218404</v>
      </c>
      <c r="I54" s="220">
        <f>H54*0.055</f>
        <v>41797.177970470126</v>
      </c>
      <c r="L54"/>
      <c r="M54" s="31">
        <v>699253.48764463025</v>
      </c>
    </row>
    <row r="55" spans="1:13" x14ac:dyDescent="0.25">
      <c r="B55" s="99" t="s">
        <v>148</v>
      </c>
      <c r="C55" s="146"/>
      <c r="D55" s="147"/>
      <c r="E55" s="147"/>
      <c r="F55" s="120"/>
      <c r="G55" s="220"/>
      <c r="H55" s="120"/>
      <c r="I55" s="220"/>
      <c r="L55"/>
      <c r="M55" s="31"/>
    </row>
    <row r="56" spans="1:13" x14ac:dyDescent="0.25">
      <c r="A56" s="19">
        <v>16</v>
      </c>
      <c r="B56" s="106" t="s">
        <v>968</v>
      </c>
      <c r="C56" s="146">
        <f>M56*0.05</f>
        <v>31696.930071803294</v>
      </c>
      <c r="D56" s="147">
        <f>+M56*0.075</f>
        <v>47545.395107704935</v>
      </c>
      <c r="E56" s="147">
        <f>+M56*0.105</f>
        <v>66563.553150786916</v>
      </c>
      <c r="F56" s="120">
        <f>+M56*1.04</f>
        <v>659296.14549350855</v>
      </c>
      <c r="G56" s="220">
        <f>F56*0.075</f>
        <v>49447.210912013143</v>
      </c>
      <c r="H56" s="120">
        <f>F56*1.045</f>
        <v>688964.47204071644</v>
      </c>
      <c r="I56" s="220">
        <f>H56*0.055</f>
        <v>37893.045962239405</v>
      </c>
      <c r="L56"/>
      <c r="M56" s="31">
        <v>633938.60143606586</v>
      </c>
    </row>
    <row r="57" spans="1:13" x14ac:dyDescent="0.25">
      <c r="B57" s="99" t="s">
        <v>149</v>
      </c>
      <c r="C57" s="146"/>
      <c r="D57" s="147"/>
      <c r="E57" s="147"/>
      <c r="F57" s="120"/>
      <c r="G57" s="220"/>
      <c r="H57" s="120"/>
      <c r="I57" s="220"/>
      <c r="L57"/>
      <c r="M57" s="31"/>
    </row>
    <row r="58" spans="1:13" x14ac:dyDescent="0.25">
      <c r="B58" s="99" t="s">
        <v>150</v>
      </c>
      <c r="C58" s="146"/>
      <c r="D58" s="147"/>
      <c r="E58" s="147"/>
      <c r="F58" s="120"/>
      <c r="G58" s="220"/>
      <c r="H58" s="120"/>
      <c r="I58" s="220"/>
      <c r="L58"/>
      <c r="M58" s="31"/>
    </row>
    <row r="59" spans="1:13" x14ac:dyDescent="0.25">
      <c r="A59" s="19">
        <v>17</v>
      </c>
      <c r="B59" s="106" t="s">
        <v>970</v>
      </c>
      <c r="C59" s="146">
        <f>M59*0.05</f>
        <v>30211.336581569267</v>
      </c>
      <c r="D59" s="147">
        <f>+M59*0.075</f>
        <v>45317.004872353893</v>
      </c>
      <c r="E59" s="147">
        <f>+M59*0.105</f>
        <v>63443.806821295453</v>
      </c>
      <c r="F59" s="120">
        <f>+M59*1.04</f>
        <v>628395.80089664075</v>
      </c>
      <c r="G59" s="220">
        <f>F59*0.075</f>
        <v>47129.685067248058</v>
      </c>
      <c r="H59" s="120">
        <f>F59*1.045</f>
        <v>656673.61193698959</v>
      </c>
      <c r="I59" s="220">
        <f>H59*0.055</f>
        <v>36117.048656534425</v>
      </c>
      <c r="L59"/>
      <c r="M59" s="31">
        <v>604226.73163138528</v>
      </c>
    </row>
    <row r="60" spans="1:13" x14ac:dyDescent="0.25">
      <c r="B60" s="99" t="s">
        <v>151</v>
      </c>
      <c r="C60" s="146"/>
      <c r="D60" s="147"/>
      <c r="E60" s="147"/>
      <c r="F60" s="120"/>
      <c r="G60" s="220"/>
      <c r="H60" s="120"/>
      <c r="I60" s="220"/>
      <c r="L60"/>
      <c r="M60" s="31"/>
    </row>
    <row r="61" spans="1:13" x14ac:dyDescent="0.25">
      <c r="B61" s="99" t="s">
        <v>152</v>
      </c>
      <c r="C61" s="146"/>
      <c r="D61" s="147"/>
      <c r="E61" s="147"/>
      <c r="F61" s="120"/>
      <c r="G61" s="220"/>
      <c r="H61" s="120"/>
      <c r="I61" s="220"/>
      <c r="L61"/>
      <c r="M61" s="31"/>
    </row>
    <row r="62" spans="1:13" x14ac:dyDescent="0.25">
      <c r="B62" s="99" t="s">
        <v>919</v>
      </c>
      <c r="C62" s="146"/>
      <c r="D62" s="147"/>
      <c r="E62" s="147"/>
      <c r="F62" s="120"/>
      <c r="G62" s="220"/>
      <c r="H62" s="120"/>
      <c r="I62" s="220"/>
      <c r="L62"/>
      <c r="M62" s="31"/>
    </row>
    <row r="63" spans="1:13" x14ac:dyDescent="0.25">
      <c r="B63" s="105" t="s">
        <v>241</v>
      </c>
      <c r="C63" s="146"/>
      <c r="D63" s="147"/>
      <c r="E63" s="147"/>
      <c r="F63" s="120"/>
      <c r="G63" s="220"/>
      <c r="H63" s="120"/>
      <c r="I63" s="220"/>
      <c r="L63"/>
      <c r="M63" s="31"/>
    </row>
    <row r="64" spans="1:13" x14ac:dyDescent="0.25">
      <c r="A64" s="19">
        <v>18</v>
      </c>
      <c r="B64" s="106" t="s">
        <v>967</v>
      </c>
      <c r="C64" s="146">
        <f>M64*0.05</f>
        <v>34962.674382231511</v>
      </c>
      <c r="D64" s="147">
        <f>+M64*0.075</f>
        <v>52444.01157334727</v>
      </c>
      <c r="E64" s="147">
        <f>+M64*0.105</f>
        <v>73421.616202686171</v>
      </c>
      <c r="F64" s="120">
        <f>+M64*1.04</f>
        <v>727223.62715041544</v>
      </c>
      <c r="G64" s="220">
        <f>F64*0.075</f>
        <v>54541.77203628116</v>
      </c>
      <c r="H64" s="120">
        <f>F64*1.045</f>
        <v>759948.69037218404</v>
      </c>
      <c r="I64" s="220">
        <f>H64*0.055</f>
        <v>41797.177970470126</v>
      </c>
      <c r="L64"/>
      <c r="M64" s="31">
        <v>699253.48764463025</v>
      </c>
    </row>
    <row r="65" spans="1:13" x14ac:dyDescent="0.25">
      <c r="B65" s="99" t="s">
        <v>920</v>
      </c>
      <c r="C65" s="146"/>
      <c r="D65" s="147"/>
      <c r="E65" s="147"/>
      <c r="F65" s="120"/>
      <c r="G65" s="220"/>
      <c r="H65" s="120"/>
      <c r="I65" s="220"/>
      <c r="L65"/>
      <c r="M65" s="31"/>
    </row>
    <row r="66" spans="1:13" x14ac:dyDescent="0.25">
      <c r="A66" s="19">
        <v>19</v>
      </c>
      <c r="B66" s="106" t="s">
        <v>968</v>
      </c>
      <c r="C66" s="146">
        <f>M66*0.05</f>
        <v>31696.930071803294</v>
      </c>
      <c r="D66" s="147">
        <f>+M66*0.075</f>
        <v>47545.395107704935</v>
      </c>
      <c r="E66" s="147">
        <f>+M66*0.105</f>
        <v>66563.553150786916</v>
      </c>
      <c r="F66" s="120">
        <f>+M66*1.04</f>
        <v>659296.14549350855</v>
      </c>
      <c r="G66" s="220">
        <f>F66*0.075</f>
        <v>49447.210912013143</v>
      </c>
      <c r="H66" s="120">
        <f>F66*1.045</f>
        <v>688964.47204071644</v>
      </c>
      <c r="I66" s="220">
        <f>H66*0.055</f>
        <v>37893.045962239405</v>
      </c>
      <c r="L66"/>
      <c r="M66" s="31">
        <v>633938.60143606586</v>
      </c>
    </row>
    <row r="67" spans="1:13" x14ac:dyDescent="0.25">
      <c r="B67" s="99" t="s">
        <v>921</v>
      </c>
      <c r="C67" s="146"/>
      <c r="D67" s="147"/>
      <c r="E67" s="147"/>
      <c r="F67" s="120"/>
      <c r="G67" s="220"/>
      <c r="H67" s="120"/>
      <c r="I67" s="220"/>
      <c r="L67"/>
      <c r="M67" s="31"/>
    </row>
    <row r="68" spans="1:13" x14ac:dyDescent="0.25">
      <c r="A68" s="19">
        <v>20</v>
      </c>
      <c r="B68" s="106" t="s">
        <v>970</v>
      </c>
      <c r="C68" s="146">
        <f>M68*0.05</f>
        <v>30211.336581569267</v>
      </c>
      <c r="D68" s="147">
        <f>+M68*0.075</f>
        <v>45317.004872353893</v>
      </c>
      <c r="E68" s="147">
        <f>+M68*0.105</f>
        <v>63443.806821295453</v>
      </c>
      <c r="F68" s="120">
        <f>+M68*1.04</f>
        <v>628395.80089664075</v>
      </c>
      <c r="G68" s="220">
        <f>F68*0.075</f>
        <v>47129.685067248058</v>
      </c>
      <c r="H68" s="120">
        <f>F68*1.045</f>
        <v>656673.61193698959</v>
      </c>
      <c r="I68" s="220">
        <f>H68*0.055</f>
        <v>36117.048656534425</v>
      </c>
      <c r="L68"/>
      <c r="M68" s="31">
        <v>604226.73163138528</v>
      </c>
    </row>
    <row r="69" spans="1:13" x14ac:dyDescent="0.25">
      <c r="B69" s="99" t="s">
        <v>1104</v>
      </c>
      <c r="C69" s="148"/>
      <c r="D69" s="147"/>
      <c r="E69" s="147"/>
      <c r="F69" s="120"/>
      <c r="G69" s="220"/>
      <c r="H69" s="120"/>
      <c r="I69" s="196"/>
      <c r="L69"/>
      <c r="M69" s="31"/>
    </row>
    <row r="70" spans="1:13" x14ac:dyDescent="0.25">
      <c r="B70" s="99" t="s">
        <v>1105</v>
      </c>
      <c r="C70" s="148"/>
      <c r="D70" s="147"/>
      <c r="E70" s="147"/>
      <c r="F70" s="120"/>
      <c r="G70" s="220"/>
      <c r="H70" s="120"/>
      <c r="I70" s="196"/>
      <c r="J70" s="31"/>
      <c r="M70" s="87"/>
    </row>
    <row r="71" spans="1:13" x14ac:dyDescent="0.25">
      <c r="A71" s="2">
        <v>21</v>
      </c>
      <c r="B71" s="98" t="s">
        <v>971</v>
      </c>
      <c r="C71" s="148"/>
      <c r="D71" s="147"/>
      <c r="E71" s="147"/>
      <c r="F71" s="120"/>
      <c r="G71" s="220"/>
      <c r="H71" s="120"/>
      <c r="I71" s="196"/>
      <c r="J71" s="31"/>
      <c r="M71" s="31"/>
    </row>
    <row r="72" spans="1:13" ht="27" customHeight="1" x14ac:dyDescent="0.25">
      <c r="B72" s="99" t="s">
        <v>516</v>
      </c>
      <c r="C72" s="148"/>
      <c r="D72" s="147"/>
      <c r="E72" s="147"/>
      <c r="F72" s="120"/>
      <c r="G72" s="220"/>
      <c r="H72" s="120"/>
      <c r="I72" s="196"/>
      <c r="J72" s="31"/>
      <c r="M72" s="31"/>
    </row>
    <row r="73" spans="1:13" ht="7.5" customHeight="1" x14ac:dyDescent="0.25">
      <c r="A73" s="3" t="s">
        <v>1333</v>
      </c>
      <c r="B73" s="99"/>
      <c r="C73" s="148"/>
      <c r="D73" s="147"/>
      <c r="E73" s="147"/>
      <c r="F73" s="120"/>
      <c r="G73" s="220"/>
      <c r="H73" s="120"/>
      <c r="I73" s="196"/>
      <c r="J73" s="31"/>
      <c r="M73" s="31"/>
    </row>
    <row r="74" spans="1:13" ht="27.9" customHeight="1" x14ac:dyDescent="0.25">
      <c r="B74" s="98" t="s">
        <v>31</v>
      </c>
      <c r="C74" s="148"/>
      <c r="D74" s="147"/>
      <c r="E74" s="147"/>
      <c r="F74" s="120"/>
      <c r="G74" s="220"/>
      <c r="H74" s="120"/>
      <c r="I74" s="196"/>
      <c r="J74" s="31"/>
      <c r="M74" s="31"/>
    </row>
    <row r="75" spans="1:13" x14ac:dyDescent="0.25">
      <c r="C75" s="75"/>
      <c r="D75" s="84"/>
      <c r="F75" s="31"/>
    </row>
    <row r="76" spans="1:13" x14ac:dyDescent="0.25">
      <c r="C76" s="75"/>
      <c r="D76" s="84"/>
      <c r="F76" s="31"/>
    </row>
    <row r="77" spans="1:13" x14ac:dyDescent="0.25">
      <c r="C77" s="75"/>
      <c r="D77" s="84"/>
      <c r="F77" s="31"/>
    </row>
    <row r="78" spans="1:13" x14ac:dyDescent="0.25">
      <c r="C78" s="75"/>
      <c r="D78" s="84"/>
      <c r="F78" s="31"/>
    </row>
    <row r="79" spans="1:13" x14ac:dyDescent="0.25">
      <c r="C79" s="75"/>
      <c r="D79" s="84"/>
      <c r="F79" s="31"/>
    </row>
    <row r="80" spans="1:13" x14ac:dyDescent="0.25">
      <c r="C80" s="75"/>
      <c r="D80" s="84"/>
      <c r="F80" s="31"/>
    </row>
  </sheetData>
  <mergeCells count="4">
    <mergeCell ref="H1:I1"/>
    <mergeCell ref="H2:I2"/>
    <mergeCell ref="F1:G1"/>
    <mergeCell ref="F2:G2"/>
  </mergeCells>
  <phoneticPr fontId="2" type="noConversion"/>
  <pageMargins left="0.25" right="0.25" top="0.75" bottom="0.75" header="0.3" footer="0.3"/>
  <pageSetup paperSize="9" scale="76"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9"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A1:O258"/>
  <sheetViews>
    <sheetView zoomScaleNormal="100" zoomScaleSheetLayoutView="75" workbookViewId="0">
      <selection sqref="A1:I82"/>
    </sheetView>
  </sheetViews>
  <sheetFormatPr baseColWidth="10" defaultColWidth="11.44140625" defaultRowHeight="13.2" x14ac:dyDescent="0.25"/>
  <cols>
    <col min="1" max="1" width="4.6640625" style="3" customWidth="1"/>
    <col min="2" max="2" width="109.33203125" style="52" customWidth="1"/>
    <col min="3" max="3" width="12.5546875" style="80" customWidth="1"/>
    <col min="4" max="4" width="11.33203125" style="73" bestFit="1" customWidth="1"/>
    <col min="5" max="5" width="10" style="52" bestFit="1" customWidth="1"/>
    <col min="6" max="6" width="10" style="58" customWidth="1"/>
    <col min="7" max="7" width="10" style="52" customWidth="1"/>
    <col min="8" max="8" width="10" style="58" customWidth="1"/>
    <col min="9" max="9" width="10" style="52" customWidth="1"/>
    <col min="10" max="10" width="10" style="58" customWidth="1"/>
    <col min="11" max="11" width="10.44140625" customWidth="1"/>
    <col min="12" max="12" width="0" hidden="1" customWidth="1"/>
  </cols>
  <sheetData>
    <row r="1" spans="1:15" ht="15" customHeight="1" x14ac:dyDescent="0.25">
      <c r="A1" s="35" t="s">
        <v>1095</v>
      </c>
      <c r="B1" s="94" t="s">
        <v>390</v>
      </c>
      <c r="C1" s="140" t="s">
        <v>1437</v>
      </c>
      <c r="D1" s="141" t="s">
        <v>1437</v>
      </c>
      <c r="E1" s="141" t="s">
        <v>1437</v>
      </c>
      <c r="F1" s="211" t="s">
        <v>1437</v>
      </c>
      <c r="G1" s="211"/>
      <c r="H1" s="207" t="s">
        <v>1437</v>
      </c>
      <c r="I1" s="208"/>
      <c r="J1" s="55"/>
      <c r="K1" s="3"/>
      <c r="L1" t="s">
        <v>1439</v>
      </c>
    </row>
    <row r="2" spans="1:15" ht="24.75" customHeight="1" x14ac:dyDescent="0.25">
      <c r="A2" s="22"/>
      <c r="B2" s="95"/>
      <c r="C2" s="142" t="s">
        <v>1443</v>
      </c>
      <c r="D2" s="142" t="s">
        <v>1444</v>
      </c>
      <c r="E2" s="142" t="s">
        <v>1445</v>
      </c>
      <c r="F2" s="212" t="s">
        <v>1446</v>
      </c>
      <c r="G2" s="212"/>
      <c r="H2" s="209" t="s">
        <v>1447</v>
      </c>
      <c r="I2" s="210"/>
      <c r="J2" s="56"/>
      <c r="K2" s="43"/>
      <c r="L2">
        <v>45778</v>
      </c>
    </row>
    <row r="3" spans="1:15" ht="20.100000000000001" customHeight="1" x14ac:dyDescent="0.25">
      <c r="A3" s="23"/>
      <c r="B3" s="96"/>
      <c r="C3" s="143" t="s">
        <v>1442</v>
      </c>
      <c r="D3" s="143" t="s">
        <v>1442</v>
      </c>
      <c r="E3" s="143" t="s">
        <v>1442</v>
      </c>
      <c r="F3" s="218" t="s">
        <v>909</v>
      </c>
      <c r="G3" s="219" t="s">
        <v>1442</v>
      </c>
      <c r="H3" s="218" t="s">
        <v>909</v>
      </c>
      <c r="I3" s="219" t="s">
        <v>1442</v>
      </c>
      <c r="J3" s="57"/>
      <c r="K3" s="44"/>
      <c r="L3" s="50" t="s">
        <v>909</v>
      </c>
    </row>
    <row r="4" spans="1:15" ht="28.5" customHeight="1" x14ac:dyDescent="0.25">
      <c r="A4" s="2"/>
      <c r="B4" s="149" t="s">
        <v>1141</v>
      </c>
      <c r="C4" s="153"/>
      <c r="D4" s="145"/>
      <c r="E4" s="145"/>
      <c r="F4" s="119"/>
      <c r="G4" s="196"/>
      <c r="H4" s="119"/>
      <c r="I4" s="196"/>
    </row>
    <row r="5" spans="1:15" x14ac:dyDescent="0.25">
      <c r="A5" s="19">
        <v>1</v>
      </c>
      <c r="B5" s="30" t="s">
        <v>972</v>
      </c>
      <c r="C5" s="154">
        <f>+L5*0.05</f>
        <v>31959.470300680867</v>
      </c>
      <c r="D5" s="155">
        <f>+L5*0.075</f>
        <v>47939.205451021298</v>
      </c>
      <c r="E5" s="147">
        <f>+L5*0.105</f>
        <v>67114.88763142981</v>
      </c>
      <c r="F5" s="120">
        <f>+L5*1.04</f>
        <v>664756.98225416197</v>
      </c>
      <c r="G5" s="220">
        <f>+F5*0.075</f>
        <v>49856.773669062146</v>
      </c>
      <c r="H5" s="120">
        <f>+F5*1.045</f>
        <v>694671.04645559925</v>
      </c>
      <c r="I5" s="220">
        <f>+H5*0.055</f>
        <v>38206.907555057958</v>
      </c>
      <c r="J5" s="59"/>
      <c r="K5" s="31"/>
      <c r="L5" s="51">
        <v>639189.40601361729</v>
      </c>
    </row>
    <row r="6" spans="1:15" ht="24.75" customHeight="1" x14ac:dyDescent="0.25">
      <c r="A6" s="2"/>
      <c r="B6" s="103" t="s">
        <v>207</v>
      </c>
      <c r="C6" s="154"/>
      <c r="D6" s="155"/>
      <c r="E6" s="147"/>
      <c r="F6" s="120"/>
      <c r="G6" s="220"/>
      <c r="H6" s="120"/>
      <c r="I6" s="220"/>
      <c r="J6" s="59"/>
      <c r="K6" s="31"/>
      <c r="L6" s="51"/>
      <c r="O6" s="52"/>
    </row>
    <row r="7" spans="1:15" x14ac:dyDescent="0.25">
      <c r="A7" s="19">
        <v>2</v>
      </c>
      <c r="B7" s="106" t="s">
        <v>973</v>
      </c>
      <c r="C7" s="154">
        <f>+L7*0.05</f>
        <v>33662.780078276737</v>
      </c>
      <c r="D7" s="155">
        <f>+L7*0.075</f>
        <v>50494.170117415102</v>
      </c>
      <c r="E7" s="147">
        <f>+L7*0.105</f>
        <v>70691.838164381144</v>
      </c>
      <c r="F7" s="120">
        <f>+L7*1.04</f>
        <v>700185.82562815608</v>
      </c>
      <c r="G7" s="220">
        <f>+F7*0.075</f>
        <v>52513.936922111701</v>
      </c>
      <c r="H7" s="120">
        <f>+F7*1.045</f>
        <v>731694.1877814231</v>
      </c>
      <c r="I7" s="220">
        <f>+H7*0.055</f>
        <v>40243.180327978269</v>
      </c>
      <c r="J7" s="59"/>
      <c r="K7" s="31"/>
      <c r="L7" s="51">
        <v>673255.60156553471</v>
      </c>
    </row>
    <row r="8" spans="1:15" x14ac:dyDescent="0.25">
      <c r="A8" s="2"/>
      <c r="B8" s="99" t="s">
        <v>270</v>
      </c>
      <c r="C8" s="154"/>
      <c r="D8" s="155"/>
      <c r="E8" s="147"/>
      <c r="F8" s="120"/>
      <c r="G8" s="220"/>
      <c r="H8" s="120"/>
      <c r="I8" s="220"/>
      <c r="J8" s="59"/>
      <c r="K8" s="31"/>
      <c r="L8" s="51"/>
    </row>
    <row r="9" spans="1:15" x14ac:dyDescent="0.25">
      <c r="A9" s="2"/>
      <c r="B9" s="99" t="s">
        <v>271</v>
      </c>
      <c r="C9" s="154"/>
      <c r="D9" s="155"/>
      <c r="E9" s="147"/>
      <c r="F9" s="120"/>
      <c r="G9" s="220"/>
      <c r="H9" s="120"/>
      <c r="I9" s="220"/>
      <c r="J9" s="59"/>
      <c r="K9" s="31"/>
      <c r="L9" s="51"/>
    </row>
    <row r="10" spans="1:15" x14ac:dyDescent="0.25">
      <c r="A10" s="19">
        <v>3</v>
      </c>
      <c r="B10" s="106" t="s">
        <v>974</v>
      </c>
      <c r="C10" s="154">
        <f>+L10*0.05</f>
        <v>36525.108915063814</v>
      </c>
      <c r="D10" s="155">
        <f>+L10*0.075</f>
        <v>54787.663372595722</v>
      </c>
      <c r="E10" s="147">
        <f>+L10*0.105</f>
        <v>76702.728721634005</v>
      </c>
      <c r="F10" s="120">
        <f>+L10*1.04</f>
        <v>759722.26543332741</v>
      </c>
      <c r="G10" s="220">
        <f>+F10*0.075</f>
        <v>56979.169907499556</v>
      </c>
      <c r="H10" s="120">
        <f>+F10*1.045</f>
        <v>793909.76737782708</v>
      </c>
      <c r="I10" s="220">
        <f>+H10*0.055</f>
        <v>43665.037205780493</v>
      </c>
      <c r="J10" s="59"/>
      <c r="K10" s="31"/>
      <c r="L10" s="51">
        <v>730502.17830127629</v>
      </c>
    </row>
    <row r="11" spans="1:15" x14ac:dyDescent="0.25">
      <c r="A11" s="2"/>
      <c r="B11" s="99" t="s">
        <v>272</v>
      </c>
      <c r="C11" s="154"/>
      <c r="D11" s="155"/>
      <c r="E11" s="147"/>
      <c r="F11" s="120"/>
      <c r="G11" s="220"/>
      <c r="H11" s="120"/>
      <c r="I11" s="220"/>
      <c r="J11" s="59"/>
      <c r="K11" s="31"/>
      <c r="L11" s="51"/>
    </row>
    <row r="12" spans="1:15" x14ac:dyDescent="0.25">
      <c r="A12" s="19">
        <v>4</v>
      </c>
      <c r="B12" s="106" t="s">
        <v>975</v>
      </c>
      <c r="C12" s="154">
        <f>+L12*0.05</f>
        <v>41583.810886119303</v>
      </c>
      <c r="D12" s="155">
        <f>+L12*0.075</f>
        <v>62375.716329178947</v>
      </c>
      <c r="E12" s="147">
        <f>+L12*0.105</f>
        <v>87326.002860850524</v>
      </c>
      <c r="F12" s="120">
        <f>+L12*1.04</f>
        <v>864943.26643128146</v>
      </c>
      <c r="G12" s="220">
        <f>+F12*0.075</f>
        <v>64870.744982346107</v>
      </c>
      <c r="H12" s="120">
        <f>+F12*1.045</f>
        <v>903865.71342068911</v>
      </c>
      <c r="I12" s="220">
        <f>+H12*0.055</f>
        <v>49712.614238137903</v>
      </c>
      <c r="J12" s="59"/>
      <c r="K12" s="31"/>
      <c r="L12" s="51">
        <v>831676.21772238601</v>
      </c>
    </row>
    <row r="13" spans="1:15" ht="53.25" customHeight="1" x14ac:dyDescent="0.25">
      <c r="A13" s="2"/>
      <c r="B13" s="103" t="s">
        <v>446</v>
      </c>
      <c r="C13" s="154"/>
      <c r="D13" s="155"/>
      <c r="E13" s="147"/>
      <c r="F13" s="120"/>
      <c r="G13" s="220"/>
      <c r="H13" s="120"/>
      <c r="I13" s="220"/>
      <c r="J13" s="59"/>
      <c r="K13" s="31"/>
      <c r="L13" s="51"/>
    </row>
    <row r="14" spans="1:15" ht="27" customHeight="1" x14ac:dyDescent="0.25">
      <c r="A14" s="2"/>
      <c r="B14" s="98" t="s">
        <v>1109</v>
      </c>
      <c r="C14" s="154"/>
      <c r="D14" s="155"/>
      <c r="E14" s="147"/>
      <c r="F14" s="120"/>
      <c r="G14" s="220"/>
      <c r="H14" s="120"/>
      <c r="I14" s="220"/>
      <c r="J14" s="59"/>
      <c r="K14" s="31"/>
      <c r="L14" s="51"/>
    </row>
    <row r="15" spans="1:15" x14ac:dyDescent="0.25">
      <c r="A15" s="19">
        <v>5</v>
      </c>
      <c r="B15" s="106" t="s">
        <v>976</v>
      </c>
      <c r="C15" s="154">
        <f>+L15*0.05</f>
        <v>36525.108915063814</v>
      </c>
      <c r="D15" s="155">
        <f>+L15*0.075</f>
        <v>54787.663372595722</v>
      </c>
      <c r="E15" s="147">
        <f>+L15*0.105</f>
        <v>76702.728721634005</v>
      </c>
      <c r="F15" s="120">
        <f>+L15*1.04</f>
        <v>759722.26543332741</v>
      </c>
      <c r="G15" s="220">
        <f>+F15*0.075</f>
        <v>56979.169907499556</v>
      </c>
      <c r="H15" s="120">
        <f>+F15*1.045</f>
        <v>793909.76737782708</v>
      </c>
      <c r="I15" s="220">
        <f>+H15*0.055</f>
        <v>43665.037205780493</v>
      </c>
      <c r="J15" s="59"/>
      <c r="K15" s="31"/>
      <c r="L15" s="51">
        <v>730502.17830127629</v>
      </c>
    </row>
    <row r="16" spans="1:15" ht="42" customHeight="1" x14ac:dyDescent="0.25">
      <c r="A16" s="19">
        <v>6</v>
      </c>
      <c r="B16" s="150" t="s">
        <v>661</v>
      </c>
      <c r="C16" s="154"/>
      <c r="D16" s="155"/>
      <c r="E16" s="147"/>
      <c r="F16" s="120"/>
      <c r="G16" s="220"/>
      <c r="H16" s="120"/>
      <c r="I16" s="220"/>
      <c r="J16" s="59"/>
      <c r="K16" s="31"/>
      <c r="L16" s="51"/>
    </row>
    <row r="17" spans="1:12" ht="37.5" customHeight="1" x14ac:dyDescent="0.25">
      <c r="A17" s="19">
        <v>7</v>
      </c>
      <c r="B17" s="150" t="s">
        <v>537</v>
      </c>
      <c r="C17" s="154"/>
      <c r="D17" s="155"/>
      <c r="E17" s="147"/>
      <c r="F17" s="120"/>
      <c r="G17" s="220"/>
      <c r="H17" s="120"/>
      <c r="I17" s="220"/>
      <c r="J17" s="59"/>
      <c r="K17" s="31"/>
      <c r="L17" s="51"/>
    </row>
    <row r="18" spans="1:12" ht="13.5" customHeight="1" x14ac:dyDescent="0.25">
      <c r="A18" s="2"/>
      <c r="B18" s="103"/>
      <c r="C18" s="154"/>
      <c r="D18" s="155"/>
      <c r="E18" s="147"/>
      <c r="F18" s="120"/>
      <c r="G18" s="220"/>
      <c r="H18" s="120"/>
      <c r="I18" s="220"/>
      <c r="J18" s="59"/>
      <c r="K18" s="31"/>
      <c r="L18" s="51"/>
    </row>
    <row r="19" spans="1:12" x14ac:dyDescent="0.25">
      <c r="A19" s="2"/>
      <c r="B19" s="151" t="s">
        <v>261</v>
      </c>
      <c r="C19" s="154"/>
      <c r="D19" s="155"/>
      <c r="E19" s="147"/>
      <c r="F19" s="120"/>
      <c r="G19" s="220"/>
      <c r="H19" s="120"/>
      <c r="I19" s="220"/>
      <c r="J19" s="59"/>
      <c r="K19" s="31"/>
      <c r="L19" s="51"/>
    </row>
    <row r="20" spans="1:12" x14ac:dyDescent="0.25">
      <c r="A20" s="19">
        <v>8</v>
      </c>
      <c r="B20" s="106" t="s">
        <v>662</v>
      </c>
      <c r="C20" s="154">
        <f>+L20*0.05</f>
        <v>32401.30629562114</v>
      </c>
      <c r="D20" s="155">
        <f>+L20*0.075</f>
        <v>48601.959443431704</v>
      </c>
      <c r="E20" s="147">
        <f>+L20*0.105</f>
        <v>68042.74322080439</v>
      </c>
      <c r="F20" s="120">
        <f>+L20*1.04</f>
        <v>673947.17094891972</v>
      </c>
      <c r="G20" s="220">
        <f>+F20*0.075</f>
        <v>50546.037821168975</v>
      </c>
      <c r="H20" s="120">
        <f>+F20*1.045</f>
        <v>704274.79364162101</v>
      </c>
      <c r="I20" s="220">
        <f>+H20*0.055</f>
        <v>38735.113650289153</v>
      </c>
      <c r="J20" s="59"/>
      <c r="K20" s="31"/>
      <c r="L20" s="51">
        <v>648026.12591242278</v>
      </c>
    </row>
    <row r="21" spans="1:12" x14ac:dyDescent="0.25">
      <c r="A21" s="2"/>
      <c r="B21" s="99" t="s">
        <v>1293</v>
      </c>
      <c r="C21" s="154"/>
      <c r="D21" s="155"/>
      <c r="E21" s="147"/>
      <c r="F21" s="120"/>
      <c r="G21" s="220"/>
      <c r="H21" s="120"/>
      <c r="I21" s="220"/>
      <c r="J21" s="59"/>
      <c r="K21" s="31"/>
      <c r="L21" s="51"/>
    </row>
    <row r="22" spans="1:12" x14ac:dyDescent="0.25">
      <c r="A22" s="2"/>
      <c r="B22" s="99" t="s">
        <v>353</v>
      </c>
      <c r="C22" s="154"/>
      <c r="D22" s="155"/>
      <c r="E22" s="147"/>
      <c r="F22" s="120"/>
      <c r="G22" s="220"/>
      <c r="H22" s="120"/>
      <c r="I22" s="220"/>
      <c r="J22" s="59"/>
      <c r="K22" s="31"/>
      <c r="L22" s="51"/>
    </row>
    <row r="23" spans="1:12" x14ac:dyDescent="0.25">
      <c r="A23" s="19">
        <v>9</v>
      </c>
      <c r="B23" s="106" t="s">
        <v>968</v>
      </c>
      <c r="C23" s="154">
        <f>+L23*0.05</f>
        <v>33662.780078276737</v>
      </c>
      <c r="D23" s="155">
        <f>+L23*0.075</f>
        <v>50494.170117415102</v>
      </c>
      <c r="E23" s="147">
        <f>+L23*0.105</f>
        <v>70691.838164381144</v>
      </c>
      <c r="F23" s="120">
        <f>+L23*1.04</f>
        <v>700185.82562815608</v>
      </c>
      <c r="G23" s="220">
        <f>+F23*0.075</f>
        <v>52513.936922111701</v>
      </c>
      <c r="H23" s="120">
        <f>+F23*1.045</f>
        <v>731694.1877814231</v>
      </c>
      <c r="I23" s="220">
        <f>+H23*0.055</f>
        <v>40243.180327978269</v>
      </c>
      <c r="J23" s="59"/>
      <c r="K23" s="31"/>
      <c r="L23" s="51">
        <v>673255.60156553471</v>
      </c>
    </row>
    <row r="24" spans="1:12" x14ac:dyDescent="0.25">
      <c r="A24" s="2"/>
      <c r="B24" s="99" t="s">
        <v>1275</v>
      </c>
      <c r="C24" s="154"/>
      <c r="D24" s="155"/>
      <c r="E24" s="147"/>
      <c r="F24" s="120"/>
      <c r="G24" s="220"/>
      <c r="H24" s="120"/>
      <c r="I24" s="220"/>
      <c r="J24" s="59"/>
      <c r="K24" s="31"/>
      <c r="L24" s="51"/>
    </row>
    <row r="25" spans="1:12" ht="24.9" customHeight="1" x14ac:dyDescent="0.25">
      <c r="A25" s="2"/>
      <c r="B25" s="98" t="s">
        <v>1110</v>
      </c>
      <c r="C25" s="154"/>
      <c r="D25" s="155"/>
      <c r="E25" s="147"/>
      <c r="F25" s="120"/>
      <c r="G25" s="220"/>
      <c r="H25" s="120"/>
      <c r="I25" s="220"/>
      <c r="J25" s="59"/>
      <c r="K25" s="31"/>
      <c r="L25" s="51"/>
    </row>
    <row r="26" spans="1:12" x14ac:dyDescent="0.25">
      <c r="A26" s="19">
        <v>10</v>
      </c>
      <c r="B26" s="106" t="s">
        <v>663</v>
      </c>
      <c r="C26" s="154">
        <f>+L26*0.05</f>
        <v>36525.108915063814</v>
      </c>
      <c r="D26" s="155">
        <f>+L26*0.075</f>
        <v>54787.663372595722</v>
      </c>
      <c r="E26" s="147">
        <f>+L26*0.105</f>
        <v>76702.728721634005</v>
      </c>
      <c r="F26" s="120">
        <f>+L26*1.04</f>
        <v>759722.26543332741</v>
      </c>
      <c r="G26" s="220">
        <f>+F26*0.075</f>
        <v>56979.169907499556</v>
      </c>
      <c r="H26" s="120">
        <f>+F26*1.045</f>
        <v>793909.76737782708</v>
      </c>
      <c r="I26" s="220">
        <f>+H26*0.055</f>
        <v>43665.037205780493</v>
      </c>
      <c r="J26" s="59"/>
      <c r="K26" s="31"/>
      <c r="L26" s="51">
        <v>730502.17830127629</v>
      </c>
    </row>
    <row r="27" spans="1:12" x14ac:dyDescent="0.25">
      <c r="A27" s="2"/>
      <c r="B27" s="99" t="s">
        <v>103</v>
      </c>
      <c r="C27" s="154"/>
      <c r="D27" s="155"/>
      <c r="E27" s="147"/>
      <c r="F27" s="120"/>
      <c r="G27" s="220"/>
      <c r="H27" s="120"/>
      <c r="I27" s="220"/>
      <c r="J27" s="59"/>
      <c r="K27" s="31"/>
      <c r="L27" s="51"/>
    </row>
    <row r="28" spans="1:12" x14ac:dyDescent="0.25">
      <c r="A28" s="19">
        <v>11</v>
      </c>
      <c r="B28" s="106" t="s">
        <v>664</v>
      </c>
      <c r="C28" s="154">
        <f>+L28*0.05</f>
        <v>40540.053390825546</v>
      </c>
      <c r="D28" s="155">
        <f>+L28*0.075</f>
        <v>60810.080086238318</v>
      </c>
      <c r="E28" s="147">
        <f>+L28*0.105</f>
        <v>85134.11212073364</v>
      </c>
      <c r="F28" s="120">
        <f>+L28*1.04</f>
        <v>843233.11052917142</v>
      </c>
      <c r="G28" s="220">
        <f>+F28*0.075</f>
        <v>63242.483289687851</v>
      </c>
      <c r="H28" s="120">
        <f>+F28*1.045</f>
        <v>881178.60050298402</v>
      </c>
      <c r="I28" s="220">
        <f>+H28*0.055</f>
        <v>48464.823027664119</v>
      </c>
      <c r="J28" s="59"/>
      <c r="K28" s="31"/>
      <c r="L28" s="51">
        <v>810801.06781651091</v>
      </c>
    </row>
    <row r="29" spans="1:12" ht="26.25" customHeight="1" x14ac:dyDescent="0.25">
      <c r="A29" s="2"/>
      <c r="B29" s="103" t="s">
        <v>147</v>
      </c>
      <c r="C29" s="154"/>
      <c r="D29" s="155"/>
      <c r="E29" s="147"/>
      <c r="F29" s="120"/>
      <c r="G29" s="220"/>
      <c r="H29" s="120"/>
      <c r="I29" s="220"/>
      <c r="J29" s="59"/>
      <c r="K29" s="31"/>
      <c r="L29" s="51"/>
    </row>
    <row r="30" spans="1:12" x14ac:dyDescent="0.25">
      <c r="A30" s="19">
        <v>12</v>
      </c>
      <c r="B30" s="106" t="s">
        <v>665</v>
      </c>
      <c r="C30" s="154">
        <f>+L30*0.05</f>
        <v>35839.942951895559</v>
      </c>
      <c r="D30" s="155">
        <f>+L30*0.075</f>
        <v>53759.914427843338</v>
      </c>
      <c r="E30" s="147">
        <f>+L30*0.105</f>
        <v>75263.880198980667</v>
      </c>
      <c r="F30" s="120">
        <f>+L30*1.04</f>
        <v>745470.81339942769</v>
      </c>
      <c r="G30" s="220">
        <f>+F30*0.075</f>
        <v>55910.311004957075</v>
      </c>
      <c r="H30" s="120">
        <f>+F30*1.045</f>
        <v>779017.00000240188</v>
      </c>
      <c r="I30" s="220">
        <f>+H30*0.055</f>
        <v>42845.935000132107</v>
      </c>
      <c r="J30" s="59"/>
      <c r="K30" s="31"/>
      <c r="L30" s="51">
        <v>716798.85903791117</v>
      </c>
    </row>
    <row r="31" spans="1:12" x14ac:dyDescent="0.25">
      <c r="A31" s="2"/>
      <c r="B31" s="99" t="s">
        <v>102</v>
      </c>
      <c r="C31" s="154"/>
      <c r="D31" s="155"/>
      <c r="E31" s="147"/>
      <c r="F31" s="120"/>
      <c r="G31" s="220"/>
      <c r="H31" s="120"/>
      <c r="I31" s="220"/>
      <c r="J31" s="59"/>
      <c r="K31" s="31"/>
      <c r="L31" s="51"/>
    </row>
    <row r="32" spans="1:12" x14ac:dyDescent="0.25">
      <c r="A32" s="19">
        <v>13</v>
      </c>
      <c r="B32" s="106" t="s">
        <v>666</v>
      </c>
      <c r="C32" s="154">
        <f>+L32*0.05</f>
        <v>32401.30629562114</v>
      </c>
      <c r="D32" s="155">
        <f>+L32*0.075</f>
        <v>48601.959443431704</v>
      </c>
      <c r="E32" s="147">
        <f>+L32*0.105</f>
        <v>68042.74322080439</v>
      </c>
      <c r="F32" s="120">
        <f>+L32*1.04</f>
        <v>673947.17094891972</v>
      </c>
      <c r="G32" s="220">
        <f>+F32*0.075</f>
        <v>50546.037821168975</v>
      </c>
      <c r="H32" s="120">
        <f>+F32*1.045</f>
        <v>704274.79364162101</v>
      </c>
      <c r="I32" s="220">
        <f>+H32*0.055</f>
        <v>38735.113650289153</v>
      </c>
      <c r="J32" s="59"/>
      <c r="K32" s="31"/>
      <c r="L32" s="51">
        <v>648026.12591242278</v>
      </c>
    </row>
    <row r="33" spans="1:12" x14ac:dyDescent="0.25">
      <c r="A33" s="2"/>
      <c r="B33" s="99" t="s">
        <v>387</v>
      </c>
      <c r="C33" s="154"/>
      <c r="D33" s="155"/>
      <c r="E33" s="147"/>
      <c r="F33" s="120"/>
      <c r="G33" s="220"/>
      <c r="H33" s="120"/>
      <c r="I33" s="220"/>
      <c r="J33" s="59"/>
      <c r="K33" s="31"/>
      <c r="L33" s="51"/>
    </row>
    <row r="34" spans="1:12" x14ac:dyDescent="0.25">
      <c r="A34" s="19">
        <v>14</v>
      </c>
      <c r="B34" s="106" t="s">
        <v>667</v>
      </c>
      <c r="C34" s="154">
        <f>+L34*0.05</f>
        <v>36525.108915063814</v>
      </c>
      <c r="D34" s="155">
        <f>+L34*0.075</f>
        <v>54787.663372595722</v>
      </c>
      <c r="E34" s="147">
        <f>+L34*0.105</f>
        <v>76702.728721634005</v>
      </c>
      <c r="F34" s="120">
        <f>+L34*1.04</f>
        <v>759722.26543332741</v>
      </c>
      <c r="G34" s="220">
        <f>+F34*0.075</f>
        <v>56979.169907499556</v>
      </c>
      <c r="H34" s="120">
        <f>+F34*1.045</f>
        <v>793909.76737782708</v>
      </c>
      <c r="I34" s="220">
        <f>+H34*0.055</f>
        <v>43665.037205780493</v>
      </c>
      <c r="J34" s="59"/>
      <c r="K34" s="31"/>
      <c r="L34" s="51">
        <v>730502.17830127629</v>
      </c>
    </row>
    <row r="35" spans="1:12" x14ac:dyDescent="0.25">
      <c r="A35" s="19">
        <v>15</v>
      </c>
      <c r="B35" s="106" t="s">
        <v>668</v>
      </c>
      <c r="C35" s="154">
        <f>+L35*0.05</f>
        <v>36525.108915063814</v>
      </c>
      <c r="D35" s="155">
        <f>+L35*0.075</f>
        <v>54787.663372595722</v>
      </c>
      <c r="E35" s="147">
        <f>+L35*0.105</f>
        <v>76702.728721634005</v>
      </c>
      <c r="F35" s="120">
        <f>+L35*1.04</f>
        <v>759722.26543332741</v>
      </c>
      <c r="G35" s="220">
        <f>+F35*0.075</f>
        <v>56979.169907499556</v>
      </c>
      <c r="H35" s="120">
        <f>+F35*1.045</f>
        <v>793909.76737782708</v>
      </c>
      <c r="I35" s="220">
        <f>+H35*0.055</f>
        <v>43665.037205780493</v>
      </c>
      <c r="J35" s="59"/>
      <c r="K35" s="31"/>
      <c r="L35" s="51">
        <v>730502.17830127629</v>
      </c>
    </row>
    <row r="36" spans="1:12" x14ac:dyDescent="0.25">
      <c r="A36" s="20">
        <v>16</v>
      </c>
      <c r="B36" s="106" t="s">
        <v>669</v>
      </c>
      <c r="C36" s="154">
        <f>+L36*0.05</f>
        <v>36525.108915063814</v>
      </c>
      <c r="D36" s="155">
        <f>+L36*0.075</f>
        <v>54787.663372595722</v>
      </c>
      <c r="E36" s="147">
        <f>+L36*0.105</f>
        <v>76702.728721634005</v>
      </c>
      <c r="F36" s="120">
        <f>+L36*1.04</f>
        <v>759722.26543332741</v>
      </c>
      <c r="G36" s="220">
        <f>+F36*0.075</f>
        <v>56979.169907499556</v>
      </c>
      <c r="H36" s="120">
        <f>+F36*1.045</f>
        <v>793909.76737782708</v>
      </c>
      <c r="I36" s="220">
        <f>+H36*0.055</f>
        <v>43665.037205780493</v>
      </c>
      <c r="J36" s="59"/>
      <c r="K36" s="31"/>
      <c r="L36" s="51">
        <v>730502.17830127629</v>
      </c>
    </row>
    <row r="37" spans="1:12" x14ac:dyDescent="0.25">
      <c r="A37" s="7"/>
      <c r="B37" s="139"/>
      <c r="C37" s="154"/>
      <c r="D37" s="155"/>
      <c r="E37" s="147"/>
      <c r="F37" s="120"/>
      <c r="G37" s="220"/>
      <c r="H37" s="120"/>
      <c r="I37" s="220"/>
      <c r="J37" s="59"/>
      <c r="K37" s="31"/>
      <c r="L37" s="51"/>
    </row>
    <row r="38" spans="1:12" x14ac:dyDescent="0.25">
      <c r="A38" s="7"/>
      <c r="B38" s="139"/>
      <c r="C38" s="154"/>
      <c r="D38" s="155"/>
      <c r="E38" s="147"/>
      <c r="F38" s="120"/>
      <c r="G38" s="220"/>
      <c r="H38" s="120"/>
      <c r="I38" s="220"/>
      <c r="J38" s="59"/>
      <c r="K38" s="31"/>
      <c r="L38" s="51"/>
    </row>
    <row r="39" spans="1:12" x14ac:dyDescent="0.25">
      <c r="A39" s="2"/>
      <c r="B39" s="151" t="s">
        <v>754</v>
      </c>
      <c r="C39" s="154"/>
      <c r="D39" s="155"/>
      <c r="E39" s="147"/>
      <c r="F39" s="120"/>
      <c r="G39" s="220"/>
      <c r="H39" s="120"/>
      <c r="I39" s="220"/>
      <c r="J39" s="59"/>
      <c r="K39" s="31"/>
      <c r="L39" s="51"/>
    </row>
    <row r="40" spans="1:12" x14ac:dyDescent="0.25">
      <c r="A40" s="2"/>
      <c r="B40" s="151"/>
      <c r="C40" s="154"/>
      <c r="D40" s="155"/>
      <c r="E40" s="147"/>
      <c r="F40" s="120"/>
      <c r="G40" s="220"/>
      <c r="H40" s="120"/>
      <c r="I40" s="220"/>
      <c r="J40" s="59"/>
      <c r="K40" s="31"/>
      <c r="L40" s="51"/>
    </row>
    <row r="41" spans="1:12" x14ac:dyDescent="0.25">
      <c r="A41" s="19">
        <v>17</v>
      </c>
      <c r="B41" s="106" t="s">
        <v>670</v>
      </c>
      <c r="C41" s="154">
        <f>+L41*0.05</f>
        <v>36525.108915063814</v>
      </c>
      <c r="D41" s="155">
        <f>+L41*0.075</f>
        <v>54787.663372595722</v>
      </c>
      <c r="E41" s="147">
        <f>+L41*0.105</f>
        <v>76702.728721634005</v>
      </c>
      <c r="F41" s="120">
        <f>+L41*1.04</f>
        <v>759722.26543332741</v>
      </c>
      <c r="G41" s="220">
        <f>+F41*0.075</f>
        <v>56979.169907499556</v>
      </c>
      <c r="H41" s="120">
        <f>+F41*1.045</f>
        <v>793909.76737782708</v>
      </c>
      <c r="I41" s="220">
        <f>+H41*0.055</f>
        <v>43665.037205780493</v>
      </c>
      <c r="J41" s="59"/>
      <c r="K41" s="31"/>
      <c r="L41" s="51">
        <v>730502.17830127629</v>
      </c>
    </row>
    <row r="42" spans="1:12" x14ac:dyDescent="0.25">
      <c r="A42" s="2"/>
      <c r="B42" s="99" t="s">
        <v>389</v>
      </c>
      <c r="C42" s="154"/>
      <c r="D42" s="155"/>
      <c r="E42" s="147"/>
      <c r="F42" s="120"/>
      <c r="G42" s="220"/>
      <c r="H42" s="120"/>
      <c r="I42" s="220"/>
      <c r="J42" s="59"/>
      <c r="K42" s="31"/>
      <c r="L42" s="51"/>
    </row>
    <row r="43" spans="1:12" x14ac:dyDescent="0.25">
      <c r="A43" s="2"/>
      <c r="B43" s="99" t="s">
        <v>388</v>
      </c>
      <c r="C43" s="154"/>
      <c r="D43" s="155"/>
      <c r="E43" s="147"/>
      <c r="F43" s="120"/>
      <c r="G43" s="220"/>
      <c r="H43" s="120"/>
      <c r="I43" s="220"/>
      <c r="J43" s="59"/>
      <c r="K43" s="31"/>
      <c r="L43" s="51"/>
    </row>
    <row r="44" spans="1:12" x14ac:dyDescent="0.25">
      <c r="A44" s="19">
        <v>18</v>
      </c>
      <c r="B44" s="106" t="s">
        <v>970</v>
      </c>
      <c r="C44" s="154">
        <f>+L44*0.05</f>
        <v>32401.30629562114</v>
      </c>
      <c r="D44" s="155">
        <f>+L44*0.075</f>
        <v>48601.959443431704</v>
      </c>
      <c r="E44" s="147">
        <f>+L44*0.105</f>
        <v>68042.74322080439</v>
      </c>
      <c r="F44" s="120">
        <f>+L44*1.04</f>
        <v>673947.17094891972</v>
      </c>
      <c r="G44" s="220">
        <f>+F44*0.075</f>
        <v>50546.037821168975</v>
      </c>
      <c r="H44" s="120">
        <f>+F44*1.045</f>
        <v>704274.79364162101</v>
      </c>
      <c r="I44" s="220">
        <f>+H44*0.055</f>
        <v>38735.113650289153</v>
      </c>
      <c r="J44" s="59"/>
      <c r="K44" s="31"/>
      <c r="L44" s="51">
        <v>648026.12591242278</v>
      </c>
    </row>
    <row r="45" spans="1:12" x14ac:dyDescent="0.25">
      <c r="A45" s="2"/>
      <c r="B45" s="99" t="s">
        <v>873</v>
      </c>
      <c r="C45" s="154"/>
      <c r="D45" s="155"/>
      <c r="E45" s="147"/>
      <c r="F45" s="120"/>
      <c r="G45" s="220"/>
      <c r="H45" s="120"/>
      <c r="I45" s="220"/>
      <c r="J45" s="59"/>
      <c r="K45" s="31"/>
      <c r="L45" s="51"/>
    </row>
    <row r="46" spans="1:12" x14ac:dyDescent="0.25">
      <c r="A46" s="19">
        <v>19</v>
      </c>
      <c r="B46" s="106" t="s">
        <v>671</v>
      </c>
      <c r="C46" s="154">
        <f>+L46*0.05</f>
        <v>33861.286104989042</v>
      </c>
      <c r="D46" s="155">
        <f>+L46*0.075</f>
        <v>50791.929157483559</v>
      </c>
      <c r="E46" s="147">
        <f>+L46*0.105</f>
        <v>71108.700820476981</v>
      </c>
      <c r="F46" s="120">
        <f>+L46*1.04</f>
        <v>704314.7509837721</v>
      </c>
      <c r="G46" s="220">
        <f>+F46*0.075</f>
        <v>52823.606323782908</v>
      </c>
      <c r="H46" s="120">
        <f>+F46*1.045</f>
        <v>736008.91477804177</v>
      </c>
      <c r="I46" s="220">
        <f>+H46*0.055</f>
        <v>40480.490312792295</v>
      </c>
      <c r="J46" s="59"/>
      <c r="K46" s="31"/>
      <c r="L46" s="51">
        <v>677225.7220997808</v>
      </c>
    </row>
    <row r="47" spans="1:12" x14ac:dyDescent="0.25">
      <c r="A47" s="2"/>
      <c r="B47" s="99" t="s">
        <v>874</v>
      </c>
      <c r="C47" s="154"/>
      <c r="D47" s="155"/>
      <c r="E47" s="147"/>
      <c r="F47" s="120"/>
      <c r="G47" s="220"/>
      <c r="H47" s="120"/>
      <c r="I47" s="220"/>
      <c r="J47" s="59"/>
      <c r="K47" s="31"/>
      <c r="L47" s="51"/>
    </row>
    <row r="48" spans="1:12" x14ac:dyDescent="0.25">
      <c r="A48" s="19">
        <v>20</v>
      </c>
      <c r="B48" s="106" t="s">
        <v>672</v>
      </c>
      <c r="C48" s="154">
        <f>+L48*0.05</f>
        <v>41583.810886119303</v>
      </c>
      <c r="D48" s="155">
        <f>+L48*0.075</f>
        <v>62375.716329178947</v>
      </c>
      <c r="E48" s="147">
        <f>+L48*0.105</f>
        <v>87326.002860850524</v>
      </c>
      <c r="F48" s="120">
        <f>+L48*1.04</f>
        <v>864943.26643128146</v>
      </c>
      <c r="G48" s="220">
        <f>+F48*0.075</f>
        <v>64870.744982346107</v>
      </c>
      <c r="H48" s="120">
        <f>+F48*1.045</f>
        <v>903865.71342068911</v>
      </c>
      <c r="I48" s="220">
        <f>+H48*0.055</f>
        <v>49712.614238137903</v>
      </c>
      <c r="J48" s="59"/>
      <c r="K48" s="31"/>
      <c r="L48" s="51">
        <v>831676.21772238601</v>
      </c>
    </row>
    <row r="49" spans="1:12" x14ac:dyDescent="0.25">
      <c r="A49" s="2"/>
      <c r="B49" s="99" t="s">
        <v>90</v>
      </c>
      <c r="C49" s="154"/>
      <c r="D49" s="155"/>
      <c r="E49" s="147"/>
      <c r="F49" s="120"/>
      <c r="G49" s="220"/>
      <c r="H49" s="120"/>
      <c r="I49" s="220"/>
      <c r="J49" s="59"/>
      <c r="K49" s="31"/>
      <c r="L49" s="51"/>
    </row>
    <row r="50" spans="1:12" x14ac:dyDescent="0.25">
      <c r="A50" s="2"/>
      <c r="B50" s="99" t="s">
        <v>91</v>
      </c>
      <c r="C50" s="154"/>
      <c r="D50" s="155"/>
      <c r="E50" s="147"/>
      <c r="F50" s="120"/>
      <c r="G50" s="220"/>
      <c r="H50" s="120"/>
      <c r="I50" s="220"/>
      <c r="J50" s="59"/>
      <c r="K50" s="31"/>
      <c r="L50" s="51"/>
    </row>
    <row r="51" spans="1:12" x14ac:dyDescent="0.25">
      <c r="A51" s="2"/>
      <c r="B51" s="99" t="s">
        <v>92</v>
      </c>
      <c r="C51" s="154"/>
      <c r="D51" s="155"/>
      <c r="E51" s="147"/>
      <c r="F51" s="120"/>
      <c r="G51" s="220"/>
      <c r="H51" s="120"/>
      <c r="I51" s="220"/>
      <c r="J51" s="59"/>
      <c r="K51" s="31"/>
      <c r="L51" s="51"/>
    </row>
    <row r="52" spans="1:12" x14ac:dyDescent="0.25">
      <c r="A52" s="2"/>
      <c r="B52" s="99" t="s">
        <v>93</v>
      </c>
      <c r="C52" s="154"/>
      <c r="D52" s="155"/>
      <c r="E52" s="147"/>
      <c r="F52" s="120"/>
      <c r="G52" s="220"/>
      <c r="H52" s="120"/>
      <c r="I52" s="220"/>
      <c r="J52" s="59"/>
      <c r="K52" s="31"/>
      <c r="L52" s="51"/>
    </row>
    <row r="53" spans="1:12" ht="50.1" customHeight="1" x14ac:dyDescent="0.25">
      <c r="A53" s="7">
        <v>21</v>
      </c>
      <c r="B53" s="103" t="s">
        <v>518</v>
      </c>
      <c r="C53" s="154"/>
      <c r="D53" s="155"/>
      <c r="E53" s="147"/>
      <c r="F53" s="120"/>
      <c r="G53" s="220"/>
      <c r="H53" s="120"/>
      <c r="I53" s="220"/>
      <c r="J53" s="59"/>
      <c r="K53" s="31"/>
      <c r="L53" s="51"/>
    </row>
    <row r="54" spans="1:12" ht="36.75" customHeight="1" x14ac:dyDescent="0.25">
      <c r="A54" s="7">
        <v>22</v>
      </c>
      <c r="B54" s="103" t="s">
        <v>519</v>
      </c>
      <c r="C54" s="154"/>
      <c r="D54" s="155"/>
      <c r="E54" s="147"/>
      <c r="F54" s="120"/>
      <c r="G54" s="220"/>
      <c r="H54" s="120"/>
      <c r="I54" s="220"/>
      <c r="J54" s="59"/>
      <c r="K54" s="31"/>
      <c r="L54" s="51"/>
    </row>
    <row r="55" spans="1:12" ht="13.5" customHeight="1" x14ac:dyDescent="0.25">
      <c r="A55" s="7"/>
      <c r="B55" s="103"/>
      <c r="C55" s="154"/>
      <c r="D55" s="155"/>
      <c r="E55" s="147"/>
      <c r="F55" s="120"/>
      <c r="G55" s="220"/>
      <c r="H55" s="120"/>
      <c r="I55" s="220"/>
      <c r="J55" s="59"/>
      <c r="K55" s="31"/>
      <c r="L55" s="51"/>
    </row>
    <row r="56" spans="1:12" ht="42" customHeight="1" x14ac:dyDescent="0.25">
      <c r="A56" s="2"/>
      <c r="B56" s="149" t="s">
        <v>262</v>
      </c>
      <c r="C56" s="154"/>
      <c r="D56" s="155"/>
      <c r="E56" s="147"/>
      <c r="F56" s="120"/>
      <c r="G56" s="220"/>
      <c r="H56" s="120"/>
      <c r="I56" s="220"/>
      <c r="J56" s="59"/>
      <c r="K56" s="31"/>
      <c r="L56" s="51"/>
    </row>
    <row r="57" spans="1:12" x14ac:dyDescent="0.25">
      <c r="A57" s="2"/>
      <c r="B57" s="151"/>
      <c r="C57" s="154"/>
      <c r="D57" s="155"/>
      <c r="E57" s="147"/>
      <c r="F57" s="120"/>
      <c r="G57" s="220"/>
      <c r="H57" s="120"/>
      <c r="I57" s="220"/>
      <c r="J57" s="59"/>
      <c r="K57" s="31"/>
      <c r="L57" s="51"/>
    </row>
    <row r="58" spans="1:12" x14ac:dyDescent="0.25">
      <c r="A58" s="19">
        <v>23</v>
      </c>
      <c r="B58" s="106" t="s">
        <v>1397</v>
      </c>
      <c r="C58" s="154">
        <f>+L58*0.05</f>
        <v>44766.31073373268</v>
      </c>
      <c r="D58" s="155">
        <f>+L58*0.075</f>
        <v>67149.46610059902</v>
      </c>
      <c r="E58" s="147">
        <f>+L58*0.105</f>
        <v>94009.252540838628</v>
      </c>
      <c r="F58" s="120">
        <f>+L58*1.04</f>
        <v>931139.26326163975</v>
      </c>
      <c r="G58" s="220">
        <f>+F58*0.075</f>
        <v>69835.444744622975</v>
      </c>
      <c r="H58" s="120">
        <f>+F58*1.045</f>
        <v>973040.53010841343</v>
      </c>
      <c r="I58" s="220">
        <f>+H58*0.055</f>
        <v>53517.229155962741</v>
      </c>
      <c r="J58" s="59"/>
      <c r="K58" s="31"/>
      <c r="L58" s="51">
        <v>895326.2146746536</v>
      </c>
    </row>
    <row r="59" spans="1:12" x14ac:dyDescent="0.25">
      <c r="A59" s="2"/>
      <c r="B59" s="99" t="s">
        <v>101</v>
      </c>
      <c r="C59" s="154"/>
      <c r="D59" s="155"/>
      <c r="E59" s="147"/>
      <c r="F59" s="120"/>
      <c r="G59" s="220"/>
      <c r="H59" s="120"/>
      <c r="I59" s="220"/>
      <c r="J59" s="59"/>
      <c r="K59" s="31"/>
      <c r="L59" s="51"/>
    </row>
    <row r="60" spans="1:12" x14ac:dyDescent="0.25">
      <c r="A60" s="2"/>
      <c r="B60" s="99" t="s">
        <v>100</v>
      </c>
      <c r="C60" s="154"/>
      <c r="D60" s="155"/>
      <c r="E60" s="147"/>
      <c r="F60" s="120"/>
      <c r="G60" s="220"/>
      <c r="H60" s="120"/>
      <c r="I60" s="220"/>
      <c r="J60" s="59"/>
      <c r="K60" s="31"/>
      <c r="L60" s="51"/>
    </row>
    <row r="61" spans="1:12" x14ac:dyDescent="0.25">
      <c r="A61" s="2"/>
      <c r="B61" s="99" t="s">
        <v>99</v>
      </c>
      <c r="C61" s="154"/>
      <c r="D61" s="155"/>
      <c r="E61" s="147"/>
      <c r="F61" s="120"/>
      <c r="G61" s="220"/>
      <c r="H61" s="120"/>
      <c r="I61" s="220"/>
      <c r="J61" s="59"/>
      <c r="K61" s="31"/>
      <c r="L61" s="51"/>
    </row>
    <row r="62" spans="1:12" ht="24.75" customHeight="1" x14ac:dyDescent="0.25">
      <c r="A62" s="2"/>
      <c r="B62" s="103" t="s">
        <v>98</v>
      </c>
      <c r="C62" s="154"/>
      <c r="D62" s="155"/>
      <c r="E62" s="147"/>
      <c r="F62" s="120"/>
      <c r="G62" s="220"/>
      <c r="H62" s="120"/>
      <c r="I62" s="220"/>
      <c r="J62" s="59"/>
      <c r="K62" s="31"/>
      <c r="L62" s="51"/>
    </row>
    <row r="63" spans="1:12" x14ac:dyDescent="0.25">
      <c r="A63" s="19">
        <v>24</v>
      </c>
      <c r="B63" s="106" t="s">
        <v>1398</v>
      </c>
      <c r="C63" s="154">
        <f>+L63*0.05</f>
        <v>41583.810886119303</v>
      </c>
      <c r="D63" s="155">
        <f>+L63*0.075</f>
        <v>62375.716329178947</v>
      </c>
      <c r="E63" s="147">
        <f>+L63*0.105</f>
        <v>87326.002860850524</v>
      </c>
      <c r="F63" s="120">
        <f>+L63*1.04</f>
        <v>864943.26643128146</v>
      </c>
      <c r="G63" s="220">
        <f>+F63*0.075</f>
        <v>64870.744982346107</v>
      </c>
      <c r="H63" s="120">
        <f>+F63*1.045</f>
        <v>903865.71342068911</v>
      </c>
      <c r="I63" s="220">
        <f>+H63*0.055</f>
        <v>49712.614238137903</v>
      </c>
      <c r="J63" s="59"/>
      <c r="K63" s="31"/>
      <c r="L63" s="51">
        <v>831676.21772238601</v>
      </c>
    </row>
    <row r="64" spans="1:12" ht="24.75" customHeight="1" x14ac:dyDescent="0.25">
      <c r="A64" s="2"/>
      <c r="B64" s="103" t="s">
        <v>1297</v>
      </c>
      <c r="C64" s="154"/>
      <c r="D64" s="155"/>
      <c r="E64" s="147"/>
      <c r="F64" s="120"/>
      <c r="G64" s="220"/>
      <c r="H64" s="120"/>
      <c r="I64" s="220"/>
      <c r="J64" s="59"/>
      <c r="K64" s="31"/>
      <c r="L64" s="51"/>
    </row>
    <row r="65" spans="1:12" ht="12.75" customHeight="1" x14ac:dyDescent="0.25">
      <c r="A65" s="2"/>
      <c r="B65" s="103" t="s">
        <v>1298</v>
      </c>
      <c r="C65" s="154"/>
      <c r="D65" s="155"/>
      <c r="E65" s="147"/>
      <c r="F65" s="120"/>
      <c r="G65" s="220"/>
      <c r="H65" s="120"/>
      <c r="I65" s="220"/>
      <c r="J65" s="59"/>
      <c r="K65" s="31"/>
      <c r="L65" s="51"/>
    </row>
    <row r="66" spans="1:12" x14ac:dyDescent="0.25">
      <c r="A66" s="19">
        <v>25</v>
      </c>
      <c r="B66" s="106" t="s">
        <v>1399</v>
      </c>
      <c r="C66" s="154">
        <f>+L66*0.05</f>
        <v>33906.110046504728</v>
      </c>
      <c r="D66" s="155">
        <f>+L66*0.075</f>
        <v>50859.16506975708</v>
      </c>
      <c r="E66" s="147">
        <f>+L66*0.105</f>
        <v>71202.831097659917</v>
      </c>
      <c r="F66" s="120">
        <f>+L66*1.04</f>
        <v>705247.08896729827</v>
      </c>
      <c r="G66" s="220">
        <f>+F66*0.075</f>
        <v>52893.531672547368</v>
      </c>
      <c r="H66" s="120">
        <f>+F66*1.045</f>
        <v>736983.20797082665</v>
      </c>
      <c r="I66" s="220">
        <f>+H66*0.055</f>
        <v>40534.076438395467</v>
      </c>
      <c r="J66" s="59"/>
      <c r="K66" s="31"/>
      <c r="L66" s="51">
        <v>678122.20093009446</v>
      </c>
    </row>
    <row r="67" spans="1:12" x14ac:dyDescent="0.25">
      <c r="A67" s="2"/>
      <c r="B67" s="99" t="s">
        <v>1295</v>
      </c>
      <c r="C67" s="154"/>
      <c r="D67" s="155"/>
      <c r="E67" s="147"/>
      <c r="F67" s="120"/>
      <c r="G67" s="220"/>
      <c r="H67" s="120"/>
      <c r="I67" s="220"/>
      <c r="J67" s="59"/>
      <c r="K67" s="31"/>
      <c r="L67" s="51"/>
    </row>
    <row r="68" spans="1:12" x14ac:dyDescent="0.25">
      <c r="A68" s="2"/>
      <c r="B68" s="99" t="s">
        <v>1296</v>
      </c>
      <c r="C68" s="154"/>
      <c r="D68" s="155"/>
      <c r="E68" s="147"/>
      <c r="F68" s="120"/>
      <c r="G68" s="220"/>
      <c r="H68" s="120"/>
      <c r="I68" s="220"/>
      <c r="J68" s="59"/>
      <c r="K68" s="31"/>
      <c r="L68" s="51"/>
    </row>
    <row r="69" spans="1:12" x14ac:dyDescent="0.25">
      <c r="A69" s="19">
        <v>26</v>
      </c>
      <c r="B69" s="106" t="s">
        <v>1400</v>
      </c>
      <c r="C69" s="154">
        <f>+L69*0.05</f>
        <v>36525.108915063814</v>
      </c>
      <c r="D69" s="155">
        <f>+L69*0.075</f>
        <v>54787.663372595722</v>
      </c>
      <c r="E69" s="147">
        <f>+L69*0.105</f>
        <v>76702.728721634005</v>
      </c>
      <c r="F69" s="120">
        <f>+L69*1.04</f>
        <v>759722.26543332741</v>
      </c>
      <c r="G69" s="220">
        <f>+F69*0.075</f>
        <v>56979.169907499556</v>
      </c>
      <c r="H69" s="120">
        <f>+F69*1.045</f>
        <v>793909.76737782708</v>
      </c>
      <c r="I69" s="220">
        <f>+H69*0.055</f>
        <v>43665.037205780493</v>
      </c>
      <c r="J69" s="59"/>
      <c r="K69" s="31"/>
      <c r="L69" s="51">
        <v>730502.17830127629</v>
      </c>
    </row>
    <row r="70" spans="1:12" x14ac:dyDescent="0.25">
      <c r="A70" s="2"/>
      <c r="B70" s="99" t="s">
        <v>97</v>
      </c>
      <c r="C70" s="154"/>
      <c r="D70" s="155"/>
      <c r="E70" s="147"/>
      <c r="F70" s="120"/>
      <c r="G70" s="220"/>
      <c r="H70" s="120"/>
      <c r="I70" s="220"/>
      <c r="J70" s="59"/>
      <c r="K70" s="31"/>
      <c r="L70" s="51"/>
    </row>
    <row r="71" spans="1:12" x14ac:dyDescent="0.25">
      <c r="A71" s="2"/>
      <c r="B71" s="99" t="s">
        <v>96</v>
      </c>
      <c r="C71" s="154"/>
      <c r="D71" s="155"/>
      <c r="E71" s="147"/>
      <c r="F71" s="120"/>
      <c r="G71" s="220"/>
      <c r="H71" s="120"/>
      <c r="I71" s="220"/>
      <c r="J71" s="59"/>
      <c r="K71" s="31"/>
      <c r="L71" s="51"/>
    </row>
    <row r="72" spans="1:12" x14ac:dyDescent="0.25">
      <c r="A72" s="2"/>
      <c r="B72" s="99" t="s">
        <v>95</v>
      </c>
      <c r="C72" s="154"/>
      <c r="D72" s="155"/>
      <c r="E72" s="147"/>
      <c r="F72" s="120"/>
      <c r="G72" s="220"/>
      <c r="H72" s="120"/>
      <c r="I72" s="220"/>
      <c r="J72" s="59"/>
      <c r="K72" s="31"/>
      <c r="L72" s="51"/>
    </row>
    <row r="73" spans="1:12" x14ac:dyDescent="0.25">
      <c r="A73" s="2"/>
      <c r="B73" s="99" t="s">
        <v>94</v>
      </c>
      <c r="C73" s="154"/>
      <c r="D73" s="155"/>
      <c r="E73" s="147"/>
      <c r="F73" s="120"/>
      <c r="G73" s="220"/>
      <c r="H73" s="120"/>
      <c r="I73" s="220"/>
      <c r="J73" s="59"/>
      <c r="K73" s="31"/>
      <c r="L73" s="51"/>
    </row>
    <row r="74" spans="1:12" x14ac:dyDescent="0.25">
      <c r="A74" s="19">
        <v>27</v>
      </c>
      <c r="B74" s="106" t="s">
        <v>1401</v>
      </c>
      <c r="C74" s="154">
        <f>+L74*0.05</f>
        <v>33906.110046504728</v>
      </c>
      <c r="D74" s="155">
        <f>+L74*0.075</f>
        <v>50859.16506975708</v>
      </c>
      <c r="E74" s="147">
        <f>+L74*0.105</f>
        <v>71202.831097659917</v>
      </c>
      <c r="F74" s="120">
        <f>+L74*1.04</f>
        <v>705247.08896729827</v>
      </c>
      <c r="G74" s="220">
        <f>+F74*0.075</f>
        <v>52893.531672547368</v>
      </c>
      <c r="H74" s="120">
        <f>+F74*1.045</f>
        <v>736983.20797082665</v>
      </c>
      <c r="I74" s="220">
        <f>+H74*0.055</f>
        <v>40534.076438395467</v>
      </c>
      <c r="J74" s="59"/>
      <c r="K74" s="31"/>
      <c r="L74" s="51">
        <v>678122.20093009446</v>
      </c>
    </row>
    <row r="75" spans="1:12" ht="24.75" customHeight="1" x14ac:dyDescent="0.25">
      <c r="A75" s="2"/>
      <c r="B75" s="152" t="s">
        <v>910</v>
      </c>
      <c r="C75" s="154"/>
      <c r="D75" s="155"/>
      <c r="E75" s="147"/>
      <c r="F75" s="120"/>
      <c r="G75" s="220"/>
      <c r="H75" s="120"/>
      <c r="I75" s="220"/>
      <c r="J75" s="59"/>
      <c r="K75" s="31"/>
      <c r="L75" s="51"/>
    </row>
    <row r="76" spans="1:12" x14ac:dyDescent="0.25">
      <c r="A76" s="19">
        <v>28</v>
      </c>
      <c r="B76" s="106" t="s">
        <v>1402</v>
      </c>
      <c r="C76" s="154">
        <f>+L76*0.05</f>
        <v>31959.470300680867</v>
      </c>
      <c r="D76" s="155">
        <f>+L76*0.075</f>
        <v>47939.205451021298</v>
      </c>
      <c r="E76" s="147">
        <f>+L76*0.105</f>
        <v>67114.88763142981</v>
      </c>
      <c r="F76" s="120">
        <f>+L76*1.04</f>
        <v>664756.98225416197</v>
      </c>
      <c r="G76" s="220">
        <f>+F76*0.075</f>
        <v>49856.773669062146</v>
      </c>
      <c r="H76" s="120">
        <f>+F76*1.045</f>
        <v>694671.04645559925</v>
      </c>
      <c r="I76" s="220">
        <f>+H76*0.055</f>
        <v>38206.907555057958</v>
      </c>
      <c r="J76" s="59"/>
      <c r="K76" s="31"/>
      <c r="L76" s="51">
        <v>639189.40601361729</v>
      </c>
    </row>
    <row r="77" spans="1:12" x14ac:dyDescent="0.25">
      <c r="B77" s="105" t="s">
        <v>755</v>
      </c>
      <c r="C77" s="156"/>
      <c r="D77" s="155"/>
      <c r="E77" s="147"/>
      <c r="F77" s="120"/>
      <c r="G77" s="220"/>
      <c r="H77" s="120"/>
      <c r="I77" s="220"/>
      <c r="J77" s="59"/>
      <c r="K77" s="31"/>
      <c r="L77" s="63"/>
    </row>
    <row r="78" spans="1:12" ht="73.5" customHeight="1" x14ac:dyDescent="0.25">
      <c r="A78" s="2">
        <v>29</v>
      </c>
      <c r="B78" s="103" t="s">
        <v>520</v>
      </c>
      <c r="C78" s="157"/>
      <c r="D78" s="147"/>
      <c r="E78" s="145"/>
      <c r="F78" s="119"/>
      <c r="G78" s="196"/>
      <c r="H78" s="119"/>
      <c r="I78" s="196"/>
    </row>
    <row r="79" spans="1:12" ht="48" customHeight="1" x14ac:dyDescent="0.25">
      <c r="A79" s="2">
        <v>30</v>
      </c>
      <c r="B79" s="103" t="s">
        <v>521</v>
      </c>
      <c r="C79" s="157"/>
      <c r="D79" s="147"/>
      <c r="E79" s="145"/>
      <c r="F79" s="119"/>
      <c r="G79" s="196"/>
      <c r="H79" s="119"/>
      <c r="I79" s="196"/>
    </row>
    <row r="80" spans="1:12" ht="48" customHeight="1" x14ac:dyDescent="0.25">
      <c r="A80" s="2">
        <v>31</v>
      </c>
      <c r="B80" s="103" t="s">
        <v>143</v>
      </c>
      <c r="C80" s="157"/>
      <c r="D80" s="147"/>
      <c r="E80" s="145"/>
      <c r="F80" s="119"/>
      <c r="G80" s="196"/>
      <c r="H80" s="119"/>
      <c r="I80" s="196"/>
    </row>
    <row r="81" spans="1:9" ht="10.5" customHeight="1" x14ac:dyDescent="0.25">
      <c r="A81" s="2"/>
      <c r="B81" s="103"/>
      <c r="C81" s="157"/>
      <c r="D81" s="147"/>
      <c r="E81" s="145"/>
      <c r="F81" s="119"/>
      <c r="G81" s="196"/>
      <c r="H81" s="119"/>
      <c r="I81" s="196"/>
    </row>
    <row r="82" spans="1:9" ht="27.9" customHeight="1" x14ac:dyDescent="0.25">
      <c r="B82" s="98" t="s">
        <v>31</v>
      </c>
      <c r="C82" s="157"/>
      <c r="D82" s="147"/>
      <c r="E82" s="145"/>
      <c r="F82" s="119"/>
      <c r="G82" s="196"/>
      <c r="H82" s="119"/>
      <c r="I82" s="196"/>
    </row>
    <row r="83" spans="1:9" x14ac:dyDescent="0.25">
      <c r="C83" s="79"/>
      <c r="D83" s="84"/>
    </row>
    <row r="84" spans="1:9" x14ac:dyDescent="0.25">
      <c r="C84" s="79"/>
      <c r="D84" s="84"/>
    </row>
    <row r="85" spans="1:9" x14ac:dyDescent="0.25">
      <c r="C85" s="79"/>
      <c r="D85" s="84"/>
    </row>
    <row r="86" spans="1:9" x14ac:dyDescent="0.25">
      <c r="C86" s="79"/>
      <c r="D86" s="84"/>
    </row>
    <row r="87" spans="1:9" x14ac:dyDescent="0.25">
      <c r="C87" s="79"/>
      <c r="D87" s="84"/>
    </row>
    <row r="88" spans="1:9" x14ac:dyDescent="0.25">
      <c r="C88" s="79"/>
      <c r="D88" s="84"/>
    </row>
    <row r="89" spans="1:9" x14ac:dyDescent="0.25">
      <c r="C89" s="79"/>
      <c r="D89" s="84"/>
    </row>
    <row r="90" spans="1:9" x14ac:dyDescent="0.25">
      <c r="C90" s="79"/>
      <c r="D90" s="84"/>
    </row>
    <row r="91" spans="1:9" x14ac:dyDescent="0.25">
      <c r="C91" s="79"/>
      <c r="D91" s="84"/>
    </row>
    <row r="92" spans="1:9" x14ac:dyDescent="0.25">
      <c r="C92" s="79"/>
      <c r="D92" s="84"/>
    </row>
    <row r="93" spans="1:9" x14ac:dyDescent="0.25">
      <c r="C93" s="79"/>
      <c r="D93" s="84"/>
    </row>
    <row r="94" spans="1:9" x14ac:dyDescent="0.25">
      <c r="C94" s="79"/>
      <c r="D94" s="84"/>
    </row>
    <row r="95" spans="1:9" x14ac:dyDescent="0.25">
      <c r="C95" s="79"/>
      <c r="D95" s="84"/>
    </row>
    <row r="96" spans="1:9" x14ac:dyDescent="0.25">
      <c r="C96" s="79"/>
      <c r="D96" s="84"/>
    </row>
    <row r="97" spans="3:4" x14ac:dyDescent="0.25">
      <c r="C97" s="79"/>
      <c r="D97" s="84"/>
    </row>
    <row r="98" spans="3:4" x14ac:dyDescent="0.25">
      <c r="C98" s="79"/>
      <c r="D98" s="84"/>
    </row>
    <row r="99" spans="3:4" x14ac:dyDescent="0.25">
      <c r="C99" s="79"/>
      <c r="D99" s="84"/>
    </row>
    <row r="100" spans="3:4" x14ac:dyDescent="0.25">
      <c r="C100" s="79"/>
      <c r="D100" s="84"/>
    </row>
    <row r="101" spans="3:4" x14ac:dyDescent="0.25">
      <c r="C101" s="79"/>
      <c r="D101" s="84"/>
    </row>
    <row r="102" spans="3:4" x14ac:dyDescent="0.25">
      <c r="C102" s="79"/>
      <c r="D102" s="84"/>
    </row>
    <row r="103" spans="3:4" x14ac:dyDescent="0.25">
      <c r="C103" s="79"/>
      <c r="D103" s="84"/>
    </row>
    <row r="104" spans="3:4" x14ac:dyDescent="0.25">
      <c r="C104" s="79"/>
      <c r="D104" s="84"/>
    </row>
    <row r="105" spans="3:4" x14ac:dyDescent="0.25">
      <c r="C105" s="79"/>
      <c r="D105" s="84"/>
    </row>
    <row r="106" spans="3:4" x14ac:dyDescent="0.25">
      <c r="C106" s="79"/>
      <c r="D106" s="84"/>
    </row>
    <row r="107" spans="3:4" x14ac:dyDescent="0.25">
      <c r="C107" s="79"/>
      <c r="D107" s="84"/>
    </row>
    <row r="108" spans="3:4" x14ac:dyDescent="0.25">
      <c r="C108" s="79"/>
      <c r="D108" s="84"/>
    </row>
    <row r="109" spans="3:4" x14ac:dyDescent="0.25">
      <c r="C109" s="79"/>
      <c r="D109" s="84"/>
    </row>
    <row r="110" spans="3:4" x14ac:dyDescent="0.25">
      <c r="C110" s="79"/>
      <c r="D110" s="84"/>
    </row>
    <row r="111" spans="3:4" x14ac:dyDescent="0.25">
      <c r="C111" s="79"/>
      <c r="D111" s="84"/>
    </row>
    <row r="112" spans="3:4" x14ac:dyDescent="0.25">
      <c r="C112" s="79"/>
      <c r="D112" s="84"/>
    </row>
    <row r="113" spans="3:4" x14ac:dyDescent="0.25">
      <c r="C113" s="79"/>
      <c r="D113" s="84"/>
    </row>
    <row r="114" spans="3:4" x14ac:dyDescent="0.25">
      <c r="C114" s="79"/>
      <c r="D114" s="84"/>
    </row>
    <row r="115" spans="3:4" x14ac:dyDescent="0.25">
      <c r="C115" s="79"/>
      <c r="D115" s="84"/>
    </row>
    <row r="116" spans="3:4" x14ac:dyDescent="0.25">
      <c r="C116" s="79"/>
      <c r="D116" s="84"/>
    </row>
    <row r="117" spans="3:4" x14ac:dyDescent="0.25">
      <c r="C117" s="79"/>
      <c r="D117" s="84"/>
    </row>
    <row r="118" spans="3:4" x14ac:dyDescent="0.25">
      <c r="C118" s="79"/>
      <c r="D118" s="84"/>
    </row>
    <row r="119" spans="3:4" x14ac:dyDescent="0.25">
      <c r="C119" s="79"/>
      <c r="D119" s="84"/>
    </row>
    <row r="120" spans="3:4" x14ac:dyDescent="0.25">
      <c r="C120" s="79"/>
      <c r="D120" s="84"/>
    </row>
    <row r="121" spans="3:4" x14ac:dyDescent="0.25">
      <c r="C121" s="79"/>
      <c r="D121" s="84"/>
    </row>
    <row r="122" spans="3:4" x14ac:dyDescent="0.25">
      <c r="C122" s="79"/>
      <c r="D122" s="84"/>
    </row>
    <row r="123" spans="3:4" x14ac:dyDescent="0.25">
      <c r="C123" s="79"/>
      <c r="D123" s="84"/>
    </row>
    <row r="124" spans="3:4" x14ac:dyDescent="0.25">
      <c r="C124" s="79"/>
      <c r="D124" s="84"/>
    </row>
    <row r="125" spans="3:4" x14ac:dyDescent="0.25">
      <c r="C125" s="79"/>
      <c r="D125" s="84"/>
    </row>
    <row r="126" spans="3:4" x14ac:dyDescent="0.25">
      <c r="C126" s="79"/>
      <c r="D126" s="84"/>
    </row>
    <row r="127" spans="3:4" x14ac:dyDescent="0.25">
      <c r="C127" s="79"/>
      <c r="D127" s="84"/>
    </row>
    <row r="128" spans="3:4" x14ac:dyDescent="0.25">
      <c r="C128" s="79"/>
      <c r="D128" s="84"/>
    </row>
    <row r="129" spans="3:4" x14ac:dyDescent="0.25">
      <c r="C129" s="79"/>
      <c r="D129" s="84"/>
    </row>
    <row r="130" spans="3:4" x14ac:dyDescent="0.25">
      <c r="C130" s="79"/>
      <c r="D130" s="84"/>
    </row>
    <row r="131" spans="3:4" x14ac:dyDescent="0.25">
      <c r="C131" s="79"/>
      <c r="D131" s="84"/>
    </row>
    <row r="132" spans="3:4" x14ac:dyDescent="0.25">
      <c r="C132" s="79"/>
      <c r="D132" s="84"/>
    </row>
    <row r="133" spans="3:4" x14ac:dyDescent="0.25">
      <c r="C133" s="79"/>
      <c r="D133" s="84"/>
    </row>
    <row r="134" spans="3:4" x14ac:dyDescent="0.25">
      <c r="C134" s="79"/>
      <c r="D134" s="84"/>
    </row>
    <row r="135" spans="3:4" x14ac:dyDescent="0.25">
      <c r="C135" s="79"/>
      <c r="D135" s="84"/>
    </row>
    <row r="136" spans="3:4" x14ac:dyDescent="0.25">
      <c r="C136" s="79"/>
      <c r="D136" s="84"/>
    </row>
    <row r="137" spans="3:4" x14ac:dyDescent="0.25">
      <c r="C137" s="79"/>
      <c r="D137" s="84"/>
    </row>
    <row r="138" spans="3:4" x14ac:dyDescent="0.25">
      <c r="C138" s="79"/>
      <c r="D138" s="84"/>
    </row>
    <row r="139" spans="3:4" x14ac:dyDescent="0.25">
      <c r="C139" s="79"/>
      <c r="D139" s="84"/>
    </row>
    <row r="140" spans="3:4" x14ac:dyDescent="0.25">
      <c r="C140" s="79"/>
      <c r="D140" s="84"/>
    </row>
    <row r="141" spans="3:4" x14ac:dyDescent="0.25">
      <c r="C141" s="79"/>
      <c r="D141" s="84"/>
    </row>
    <row r="142" spans="3:4" x14ac:dyDescent="0.25">
      <c r="C142" s="79"/>
      <c r="D142" s="84"/>
    </row>
    <row r="143" spans="3:4" x14ac:dyDescent="0.25">
      <c r="C143" s="79"/>
      <c r="D143" s="84"/>
    </row>
    <row r="144" spans="3:4" x14ac:dyDescent="0.25">
      <c r="C144" s="79"/>
      <c r="D144" s="84"/>
    </row>
    <row r="145" spans="3:4" x14ac:dyDescent="0.25">
      <c r="C145" s="79"/>
      <c r="D145" s="84"/>
    </row>
    <row r="146" spans="3:4" x14ac:dyDescent="0.25">
      <c r="C146" s="79"/>
      <c r="D146" s="84"/>
    </row>
    <row r="147" spans="3:4" x14ac:dyDescent="0.25">
      <c r="C147" s="79"/>
      <c r="D147" s="84"/>
    </row>
    <row r="148" spans="3:4" x14ac:dyDescent="0.25">
      <c r="C148" s="79"/>
      <c r="D148" s="84"/>
    </row>
    <row r="149" spans="3:4" x14ac:dyDescent="0.25">
      <c r="C149" s="79"/>
      <c r="D149" s="84"/>
    </row>
    <row r="150" spans="3:4" x14ac:dyDescent="0.25">
      <c r="C150" s="79"/>
      <c r="D150" s="84"/>
    </row>
    <row r="151" spans="3:4" x14ac:dyDescent="0.25">
      <c r="C151" s="79"/>
      <c r="D151" s="84"/>
    </row>
    <row r="152" spans="3:4" x14ac:dyDescent="0.25">
      <c r="C152" s="79"/>
      <c r="D152" s="84"/>
    </row>
    <row r="153" spans="3:4" x14ac:dyDescent="0.25">
      <c r="C153" s="79"/>
      <c r="D153" s="84"/>
    </row>
    <row r="154" spans="3:4" x14ac:dyDescent="0.25">
      <c r="C154" s="79"/>
      <c r="D154" s="84"/>
    </row>
    <row r="155" spans="3:4" x14ac:dyDescent="0.25">
      <c r="C155" s="79"/>
      <c r="D155" s="84"/>
    </row>
    <row r="156" spans="3:4" x14ac:dyDescent="0.25">
      <c r="C156" s="79"/>
      <c r="D156" s="84"/>
    </row>
    <row r="157" spans="3:4" x14ac:dyDescent="0.25">
      <c r="C157" s="79"/>
      <c r="D157" s="84"/>
    </row>
    <row r="158" spans="3:4" x14ac:dyDescent="0.25">
      <c r="C158" s="79"/>
      <c r="D158" s="84"/>
    </row>
    <row r="159" spans="3:4" x14ac:dyDescent="0.25">
      <c r="C159" s="79"/>
      <c r="D159" s="84"/>
    </row>
    <row r="160" spans="3:4" x14ac:dyDescent="0.25">
      <c r="C160" s="79"/>
      <c r="D160" s="84"/>
    </row>
    <row r="161" spans="3:4" x14ac:dyDescent="0.25">
      <c r="C161" s="79"/>
      <c r="D161" s="84"/>
    </row>
    <row r="162" spans="3:4" x14ac:dyDescent="0.25">
      <c r="C162" s="79"/>
      <c r="D162" s="84"/>
    </row>
    <row r="163" spans="3:4" x14ac:dyDescent="0.25">
      <c r="C163" s="79"/>
      <c r="D163" s="84"/>
    </row>
    <row r="164" spans="3:4" x14ac:dyDescent="0.25">
      <c r="C164" s="79"/>
      <c r="D164" s="84"/>
    </row>
    <row r="165" spans="3:4" x14ac:dyDescent="0.25">
      <c r="C165" s="79"/>
      <c r="D165" s="84"/>
    </row>
    <row r="166" spans="3:4" x14ac:dyDescent="0.25">
      <c r="C166" s="79"/>
      <c r="D166" s="84"/>
    </row>
    <row r="167" spans="3:4" x14ac:dyDescent="0.25">
      <c r="C167" s="79"/>
      <c r="D167" s="84"/>
    </row>
    <row r="168" spans="3:4" x14ac:dyDescent="0.25">
      <c r="C168" s="79"/>
      <c r="D168" s="84"/>
    </row>
    <row r="169" spans="3:4" x14ac:dyDescent="0.25">
      <c r="C169" s="79"/>
      <c r="D169" s="84"/>
    </row>
    <row r="170" spans="3:4" x14ac:dyDescent="0.25">
      <c r="C170" s="79"/>
      <c r="D170" s="84"/>
    </row>
    <row r="171" spans="3:4" x14ac:dyDescent="0.25">
      <c r="C171" s="79"/>
      <c r="D171" s="84"/>
    </row>
    <row r="172" spans="3:4" x14ac:dyDescent="0.25">
      <c r="C172" s="79"/>
      <c r="D172" s="84"/>
    </row>
    <row r="173" spans="3:4" x14ac:dyDescent="0.25">
      <c r="C173" s="79"/>
      <c r="D173" s="84"/>
    </row>
    <row r="174" spans="3:4" x14ac:dyDescent="0.25">
      <c r="C174" s="79"/>
      <c r="D174" s="84"/>
    </row>
    <row r="175" spans="3:4" x14ac:dyDescent="0.25">
      <c r="C175" s="79"/>
      <c r="D175" s="84"/>
    </row>
    <row r="176" spans="3:4" x14ac:dyDescent="0.25">
      <c r="C176" s="79"/>
      <c r="D176" s="84"/>
    </row>
    <row r="177" spans="3:4" x14ac:dyDescent="0.25">
      <c r="C177" s="79"/>
      <c r="D177" s="84"/>
    </row>
    <row r="178" spans="3:4" x14ac:dyDescent="0.25">
      <c r="C178" s="79"/>
      <c r="D178" s="84"/>
    </row>
    <row r="179" spans="3:4" x14ac:dyDescent="0.25">
      <c r="C179" s="79"/>
      <c r="D179" s="84"/>
    </row>
    <row r="180" spans="3:4" x14ac:dyDescent="0.25">
      <c r="C180" s="79"/>
      <c r="D180" s="84"/>
    </row>
    <row r="181" spans="3:4" x14ac:dyDescent="0.25">
      <c r="C181" s="79"/>
      <c r="D181" s="84"/>
    </row>
    <row r="182" spans="3:4" x14ac:dyDescent="0.25">
      <c r="C182" s="79"/>
      <c r="D182" s="84"/>
    </row>
    <row r="183" spans="3:4" x14ac:dyDescent="0.25">
      <c r="C183" s="79"/>
      <c r="D183" s="84"/>
    </row>
    <row r="184" spans="3:4" x14ac:dyDescent="0.25">
      <c r="C184" s="79"/>
      <c r="D184" s="84"/>
    </row>
    <row r="185" spans="3:4" x14ac:dyDescent="0.25">
      <c r="C185" s="79"/>
      <c r="D185" s="84"/>
    </row>
    <row r="186" spans="3:4" x14ac:dyDescent="0.25">
      <c r="C186" s="79"/>
      <c r="D186" s="84"/>
    </row>
    <row r="187" spans="3:4" x14ac:dyDescent="0.25">
      <c r="C187" s="79"/>
      <c r="D187" s="84"/>
    </row>
    <row r="188" spans="3:4" x14ac:dyDescent="0.25">
      <c r="C188" s="79"/>
      <c r="D188" s="84"/>
    </row>
    <row r="189" spans="3:4" x14ac:dyDescent="0.25">
      <c r="C189" s="79"/>
      <c r="D189" s="84"/>
    </row>
    <row r="190" spans="3:4" x14ac:dyDescent="0.25">
      <c r="C190" s="79"/>
      <c r="D190" s="84"/>
    </row>
    <row r="191" spans="3:4" x14ac:dyDescent="0.25">
      <c r="C191" s="79"/>
      <c r="D191" s="84"/>
    </row>
    <row r="192" spans="3:4" x14ac:dyDescent="0.25">
      <c r="C192" s="79"/>
      <c r="D192" s="84"/>
    </row>
    <row r="193" spans="3:4" x14ac:dyDescent="0.25">
      <c r="C193" s="79"/>
      <c r="D193" s="84"/>
    </row>
    <row r="194" spans="3:4" x14ac:dyDescent="0.25">
      <c r="C194" s="79"/>
      <c r="D194" s="84"/>
    </row>
    <row r="195" spans="3:4" x14ac:dyDescent="0.25">
      <c r="C195" s="79"/>
      <c r="D195" s="84"/>
    </row>
    <row r="196" spans="3:4" x14ac:dyDescent="0.25">
      <c r="C196" s="79"/>
      <c r="D196" s="84"/>
    </row>
    <row r="197" spans="3:4" x14ac:dyDescent="0.25">
      <c r="C197" s="79"/>
      <c r="D197" s="84"/>
    </row>
    <row r="198" spans="3:4" x14ac:dyDescent="0.25">
      <c r="C198" s="79"/>
      <c r="D198" s="84"/>
    </row>
    <row r="199" spans="3:4" x14ac:dyDescent="0.25">
      <c r="C199" s="79"/>
      <c r="D199" s="84"/>
    </row>
    <row r="200" spans="3:4" x14ac:dyDescent="0.25">
      <c r="C200" s="79"/>
      <c r="D200" s="84"/>
    </row>
    <row r="201" spans="3:4" x14ac:dyDescent="0.25">
      <c r="C201" s="79"/>
      <c r="D201" s="84"/>
    </row>
    <row r="202" spans="3:4" x14ac:dyDescent="0.25">
      <c r="C202" s="79"/>
      <c r="D202" s="84"/>
    </row>
    <row r="203" spans="3:4" x14ac:dyDescent="0.25">
      <c r="C203" s="79"/>
      <c r="D203" s="84"/>
    </row>
    <row r="204" spans="3:4" x14ac:dyDescent="0.25">
      <c r="C204" s="79"/>
      <c r="D204" s="84"/>
    </row>
    <row r="205" spans="3:4" x14ac:dyDescent="0.25">
      <c r="C205" s="79"/>
      <c r="D205" s="84"/>
    </row>
    <row r="206" spans="3:4" x14ac:dyDescent="0.25">
      <c r="C206" s="79"/>
      <c r="D206" s="84"/>
    </row>
    <row r="207" spans="3:4" x14ac:dyDescent="0.25">
      <c r="C207" s="79"/>
      <c r="D207" s="84"/>
    </row>
    <row r="208" spans="3:4" x14ac:dyDescent="0.25">
      <c r="C208" s="79"/>
      <c r="D208" s="84"/>
    </row>
    <row r="209" spans="3:4" x14ac:dyDescent="0.25">
      <c r="C209" s="79"/>
      <c r="D209" s="84"/>
    </row>
    <row r="210" spans="3:4" x14ac:dyDescent="0.25">
      <c r="C210" s="79"/>
      <c r="D210" s="84"/>
    </row>
    <row r="211" spans="3:4" x14ac:dyDescent="0.25">
      <c r="C211" s="79"/>
      <c r="D211" s="84"/>
    </row>
    <row r="212" spans="3:4" x14ac:dyDescent="0.25">
      <c r="C212" s="79"/>
      <c r="D212" s="84"/>
    </row>
    <row r="213" spans="3:4" x14ac:dyDescent="0.25">
      <c r="C213" s="79"/>
      <c r="D213" s="84"/>
    </row>
    <row r="214" spans="3:4" x14ac:dyDescent="0.25">
      <c r="C214" s="79"/>
      <c r="D214" s="84"/>
    </row>
    <row r="215" spans="3:4" x14ac:dyDescent="0.25">
      <c r="C215" s="79"/>
      <c r="D215" s="84"/>
    </row>
    <row r="216" spans="3:4" x14ac:dyDescent="0.25">
      <c r="C216" s="79"/>
      <c r="D216" s="84"/>
    </row>
    <row r="217" spans="3:4" x14ac:dyDescent="0.25">
      <c r="C217" s="79"/>
      <c r="D217" s="84"/>
    </row>
    <row r="218" spans="3:4" x14ac:dyDescent="0.25">
      <c r="C218" s="79"/>
      <c r="D218" s="84"/>
    </row>
    <row r="219" spans="3:4" x14ac:dyDescent="0.25">
      <c r="C219" s="79"/>
      <c r="D219" s="84"/>
    </row>
    <row r="220" spans="3:4" x14ac:dyDescent="0.25">
      <c r="C220" s="79"/>
      <c r="D220" s="84"/>
    </row>
    <row r="221" spans="3:4" x14ac:dyDescent="0.25">
      <c r="C221" s="79"/>
      <c r="D221" s="84"/>
    </row>
    <row r="222" spans="3:4" x14ac:dyDescent="0.25">
      <c r="C222" s="79"/>
      <c r="D222" s="84"/>
    </row>
    <row r="223" spans="3:4" x14ac:dyDescent="0.25">
      <c r="C223" s="79"/>
      <c r="D223" s="84"/>
    </row>
    <row r="224" spans="3:4" x14ac:dyDescent="0.25">
      <c r="C224" s="79"/>
      <c r="D224" s="84"/>
    </row>
    <row r="225" spans="3:4" x14ac:dyDescent="0.25">
      <c r="C225" s="79"/>
      <c r="D225" s="84"/>
    </row>
    <row r="226" spans="3:4" x14ac:dyDescent="0.25">
      <c r="C226" s="79"/>
      <c r="D226" s="84"/>
    </row>
    <row r="227" spans="3:4" x14ac:dyDescent="0.25">
      <c r="C227" s="79"/>
      <c r="D227" s="84"/>
    </row>
    <row r="228" spans="3:4" x14ac:dyDescent="0.25">
      <c r="C228" s="79"/>
      <c r="D228" s="84"/>
    </row>
    <row r="229" spans="3:4" x14ac:dyDescent="0.25">
      <c r="C229" s="79"/>
      <c r="D229" s="84"/>
    </row>
    <row r="230" spans="3:4" x14ac:dyDescent="0.25">
      <c r="C230" s="79"/>
      <c r="D230" s="84"/>
    </row>
    <row r="231" spans="3:4" x14ac:dyDescent="0.25">
      <c r="C231" s="79"/>
      <c r="D231" s="84"/>
    </row>
    <row r="232" spans="3:4" x14ac:dyDescent="0.25">
      <c r="C232" s="79"/>
      <c r="D232" s="84"/>
    </row>
    <row r="233" spans="3:4" x14ac:dyDescent="0.25">
      <c r="C233" s="79"/>
      <c r="D233" s="84"/>
    </row>
    <row r="234" spans="3:4" x14ac:dyDescent="0.25">
      <c r="C234" s="79"/>
      <c r="D234" s="84"/>
    </row>
    <row r="235" spans="3:4" x14ac:dyDescent="0.25">
      <c r="C235" s="79"/>
      <c r="D235" s="84"/>
    </row>
    <row r="236" spans="3:4" x14ac:dyDescent="0.25">
      <c r="C236" s="79"/>
      <c r="D236" s="84"/>
    </row>
    <row r="237" spans="3:4" x14ac:dyDescent="0.25">
      <c r="C237" s="79"/>
      <c r="D237" s="84"/>
    </row>
    <row r="238" spans="3:4" x14ac:dyDescent="0.25">
      <c r="C238" s="79"/>
      <c r="D238" s="84"/>
    </row>
    <row r="239" spans="3:4" x14ac:dyDescent="0.25">
      <c r="C239" s="79"/>
      <c r="D239" s="84"/>
    </row>
    <row r="240" spans="3:4" x14ac:dyDescent="0.25">
      <c r="C240" s="79"/>
      <c r="D240" s="84"/>
    </row>
    <row r="241" spans="3:4" x14ac:dyDescent="0.25">
      <c r="C241" s="79"/>
      <c r="D241" s="84"/>
    </row>
    <row r="242" spans="3:4" x14ac:dyDescent="0.25">
      <c r="C242" s="79"/>
      <c r="D242" s="84"/>
    </row>
    <row r="243" spans="3:4" x14ac:dyDescent="0.25">
      <c r="C243" s="79"/>
      <c r="D243" s="84"/>
    </row>
    <row r="244" spans="3:4" x14ac:dyDescent="0.25">
      <c r="C244" s="79"/>
      <c r="D244" s="84"/>
    </row>
    <row r="245" spans="3:4" x14ac:dyDescent="0.25">
      <c r="C245" s="79"/>
      <c r="D245" s="84"/>
    </row>
    <row r="246" spans="3:4" x14ac:dyDescent="0.25">
      <c r="C246" s="79"/>
      <c r="D246" s="84"/>
    </row>
    <row r="247" spans="3:4" x14ac:dyDescent="0.25">
      <c r="C247" s="79"/>
      <c r="D247" s="84"/>
    </row>
    <row r="248" spans="3:4" x14ac:dyDescent="0.25">
      <c r="C248" s="79"/>
      <c r="D248" s="84"/>
    </row>
    <row r="249" spans="3:4" x14ac:dyDescent="0.25">
      <c r="C249" s="79"/>
      <c r="D249" s="84"/>
    </row>
    <row r="250" spans="3:4" x14ac:dyDescent="0.25">
      <c r="C250" s="79"/>
      <c r="D250" s="84"/>
    </row>
    <row r="251" spans="3:4" x14ac:dyDescent="0.25">
      <c r="C251" s="79"/>
      <c r="D251" s="84"/>
    </row>
    <row r="252" spans="3:4" x14ac:dyDescent="0.25">
      <c r="C252" s="79"/>
      <c r="D252" s="84"/>
    </row>
    <row r="253" spans="3:4" x14ac:dyDescent="0.25">
      <c r="C253" s="79"/>
      <c r="D253" s="84"/>
    </row>
    <row r="254" spans="3:4" x14ac:dyDescent="0.25">
      <c r="C254" s="79"/>
      <c r="D254" s="84"/>
    </row>
    <row r="255" spans="3:4" x14ac:dyDescent="0.25">
      <c r="C255" s="79"/>
      <c r="D255" s="84"/>
    </row>
    <row r="256" spans="3:4" x14ac:dyDescent="0.25">
      <c r="C256" s="79"/>
      <c r="D256" s="84"/>
    </row>
    <row r="257" spans="3:4" x14ac:dyDescent="0.25">
      <c r="C257" s="79"/>
      <c r="D257" s="84"/>
    </row>
    <row r="258" spans="3:4" x14ac:dyDescent="0.25">
      <c r="C258" s="79"/>
      <c r="D258" s="84"/>
    </row>
  </sheetData>
  <mergeCells count="4">
    <mergeCell ref="F1:G1"/>
    <mergeCell ref="H1:I1"/>
    <mergeCell ref="F2:G2"/>
    <mergeCell ref="H2:I2"/>
  </mergeCells>
  <phoneticPr fontId="2" type="noConversion"/>
  <pageMargins left="0.25" right="0.25" top="0.75" bottom="0.75" header="0.3" footer="0.3"/>
  <pageSetup paperSize="9" scale="77" fitToHeight="0" orientation="landscape" r:id="rId1"/>
  <headerFooter scaleWithDoc="0" alignWithMargins="0">
    <oddHeader xml:space="preserve">&amp;L&amp;"Arial,Negrita Cursiva"&amp;11C.C.T.  746/17- VIGENCIA:  01/02/2026
A 30/06/2026
&amp;C&amp;"Tahoma,Normal"&amp;14CAPITULO &amp;A&amp;R&amp;"Arial,Negrita Cursiva"&amp;11F.O.N.I.V.A.
</oddHeader>
    <oddFooter>&amp;R&amp;"Arial,Cursiva"Hoja Nº &amp;P</oddFooter>
  </headerFooter>
  <rowBreaks count="2" manualBreakCount="2">
    <brk id="33" max="8" man="1"/>
    <brk id="68"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A1:R343"/>
  <sheetViews>
    <sheetView zoomScaleNormal="100" zoomScaleSheetLayoutView="75" workbookViewId="0">
      <selection sqref="A1:P335"/>
    </sheetView>
  </sheetViews>
  <sheetFormatPr baseColWidth="10" defaultColWidth="11.44140625" defaultRowHeight="13.2" x14ac:dyDescent="0.25"/>
  <cols>
    <col min="1" max="1" width="4.6640625" style="3" customWidth="1"/>
    <col min="2" max="2" width="109.33203125" style="52" customWidth="1"/>
    <col min="3" max="4" width="12.5546875" style="77" customWidth="1"/>
    <col min="5" max="5" width="11.88671875" style="73" customWidth="1"/>
    <col min="6" max="6" width="11.88671875" style="52" customWidth="1"/>
    <col min="7" max="7" width="10" style="52" bestFit="1" customWidth="1"/>
    <col min="8" max="9" width="10" style="58" customWidth="1"/>
    <col min="10" max="10" width="10" style="52" customWidth="1"/>
    <col min="11" max="13" width="10" style="58" customWidth="1"/>
    <col min="14" max="14" width="10" style="52" customWidth="1"/>
    <col min="15" max="16" width="10" style="58" customWidth="1"/>
    <col min="17" max="17" width="9.33203125" customWidth="1"/>
    <col min="18" max="18" width="0" hidden="1" customWidth="1"/>
  </cols>
  <sheetData>
    <row r="1" spans="1:18" ht="15" customHeight="1" x14ac:dyDescent="0.25">
      <c r="A1" s="35" t="s">
        <v>1095</v>
      </c>
      <c r="B1" s="94" t="s">
        <v>390</v>
      </c>
      <c r="C1" s="108" t="s">
        <v>1438</v>
      </c>
      <c r="D1" s="89" t="s">
        <v>1451</v>
      </c>
      <c r="E1" s="108" t="s">
        <v>1438</v>
      </c>
      <c r="F1" s="134" t="s">
        <v>1451</v>
      </c>
      <c r="G1" s="88" t="s">
        <v>1438</v>
      </c>
      <c r="H1" s="109" t="s">
        <v>1451</v>
      </c>
      <c r="I1" s="207" t="s">
        <v>1453</v>
      </c>
      <c r="J1" s="213"/>
      <c r="K1" s="217" t="s">
        <v>1451</v>
      </c>
      <c r="L1" s="208"/>
      <c r="M1" s="207" t="s">
        <v>1453</v>
      </c>
      <c r="N1" s="213"/>
      <c r="O1" s="217" t="s">
        <v>1451</v>
      </c>
      <c r="P1" s="208"/>
      <c r="Q1" s="55"/>
      <c r="R1" t="s">
        <v>1438</v>
      </c>
    </row>
    <row r="2" spans="1:18" ht="24.75" customHeight="1" x14ac:dyDescent="0.25">
      <c r="A2" s="22"/>
      <c r="B2" s="95"/>
      <c r="C2" s="209" t="str">
        <f>'I (UNO)'!C2</f>
        <v>Febrero</v>
      </c>
      <c r="D2" s="212"/>
      <c r="E2" s="209" t="s">
        <v>1444</v>
      </c>
      <c r="F2" s="210"/>
      <c r="G2" s="212" t="s">
        <v>1445</v>
      </c>
      <c r="H2" s="210"/>
      <c r="I2" s="209" t="str">
        <f>'I (UNO)'!F2</f>
        <v>Mayo</v>
      </c>
      <c r="J2" s="212"/>
      <c r="K2" s="212"/>
      <c r="L2" s="210"/>
      <c r="M2" s="214" t="str">
        <f>'I (UNO)'!H2</f>
        <v>Junio</v>
      </c>
      <c r="N2" s="215"/>
      <c r="O2" s="215"/>
      <c r="P2" s="216"/>
      <c r="Q2" s="64"/>
      <c r="R2">
        <v>45658</v>
      </c>
    </row>
    <row r="3" spans="1:18" ht="20.100000000000001" customHeight="1" x14ac:dyDescent="0.25">
      <c r="A3" s="23"/>
      <c r="B3" s="96"/>
      <c r="C3" s="110" t="s">
        <v>1452</v>
      </c>
      <c r="D3" s="116" t="s">
        <v>1452</v>
      </c>
      <c r="E3" s="110" t="s">
        <v>1452</v>
      </c>
      <c r="F3" s="111" t="s">
        <v>1452</v>
      </c>
      <c r="G3" s="68" t="s">
        <v>1452</v>
      </c>
      <c r="H3" s="111" t="s">
        <v>1452</v>
      </c>
      <c r="I3" s="129" t="s">
        <v>909</v>
      </c>
      <c r="J3" s="93" t="s">
        <v>1442</v>
      </c>
      <c r="K3" s="92" t="s">
        <v>909</v>
      </c>
      <c r="L3" s="130" t="s">
        <v>1442</v>
      </c>
      <c r="M3" s="129" t="s">
        <v>909</v>
      </c>
      <c r="N3" s="93" t="s">
        <v>1442</v>
      </c>
      <c r="O3" s="92" t="s">
        <v>909</v>
      </c>
      <c r="P3" s="130" t="s">
        <v>1442</v>
      </c>
      <c r="Q3" s="65"/>
      <c r="R3" s="46" t="s">
        <v>909</v>
      </c>
    </row>
    <row r="4" spans="1:18" ht="60" customHeight="1" x14ac:dyDescent="0.25">
      <c r="A4" s="2"/>
      <c r="B4" s="97" t="s">
        <v>1422</v>
      </c>
      <c r="C4" s="112"/>
      <c r="D4" s="117"/>
      <c r="E4" s="119"/>
      <c r="F4" s="113"/>
      <c r="H4" s="113"/>
      <c r="L4" s="128"/>
      <c r="M4" s="131"/>
      <c r="P4" s="128"/>
    </row>
    <row r="5" spans="1:18" x14ac:dyDescent="0.25">
      <c r="A5" s="2"/>
      <c r="B5" s="98" t="s">
        <v>1111</v>
      </c>
      <c r="C5" s="112"/>
      <c r="D5" s="117"/>
      <c r="E5" s="119"/>
      <c r="F5" s="113"/>
      <c r="H5" s="113"/>
      <c r="L5" s="113"/>
      <c r="M5" s="131"/>
      <c r="P5" s="113"/>
    </row>
    <row r="6" spans="1:18" ht="24.9" customHeight="1" x14ac:dyDescent="0.25">
      <c r="A6" s="2"/>
      <c r="B6" s="98" t="s">
        <v>1421</v>
      </c>
      <c r="C6" s="112"/>
      <c r="D6" s="117"/>
      <c r="E6" s="119"/>
      <c r="F6" s="113"/>
      <c r="H6" s="113"/>
      <c r="L6" s="113"/>
      <c r="M6" s="131"/>
      <c r="P6" s="113"/>
    </row>
    <row r="7" spans="1:18" x14ac:dyDescent="0.25">
      <c r="A7" s="2"/>
      <c r="B7" s="99" t="s">
        <v>236</v>
      </c>
      <c r="C7" s="112"/>
      <c r="D7" s="117"/>
      <c r="E7" s="119"/>
      <c r="F7" s="113"/>
      <c r="H7" s="113"/>
      <c r="L7" s="113"/>
      <c r="M7" s="131"/>
      <c r="P7" s="113"/>
    </row>
    <row r="8" spans="1:18" x14ac:dyDescent="0.25">
      <c r="A8" s="19">
        <v>1</v>
      </c>
      <c r="B8" s="30" t="s">
        <v>1299</v>
      </c>
      <c r="C8" s="114">
        <f>+R8*0.05</f>
        <v>1423.6331094834438</v>
      </c>
      <c r="D8" s="118">
        <f>C8/8</f>
        <v>177.95413868543048</v>
      </c>
      <c r="E8" s="120">
        <f>+R8*0.075</f>
        <v>2135.4496642251656</v>
      </c>
      <c r="F8" s="158">
        <f>E8/8</f>
        <v>266.9312080281457</v>
      </c>
      <c r="G8" s="53">
        <f>+R8*0.105</f>
        <v>2989.6295299152316</v>
      </c>
      <c r="H8" s="118">
        <f>G8/8</f>
        <v>373.70369123940395</v>
      </c>
      <c r="I8" s="132">
        <f>+R8*1.04</f>
        <v>29611.568677255629</v>
      </c>
      <c r="J8" s="53">
        <f>+I8*0.075</f>
        <v>2220.8676507941723</v>
      </c>
      <c r="K8" s="59">
        <f>I8*8%</f>
        <v>2368.9254941804502</v>
      </c>
      <c r="L8" s="59">
        <f>J8*8%</f>
        <v>177.6694120635338</v>
      </c>
      <c r="M8" s="132">
        <f>+I8*1.045</f>
        <v>30944.089267732132</v>
      </c>
      <c r="N8" s="53">
        <f>+M8*0.055</f>
        <v>1701.9249097252673</v>
      </c>
      <c r="O8" s="59">
        <f>M8*8%</f>
        <v>2475.5271414185704</v>
      </c>
      <c r="P8" s="115">
        <f>N8*8%</f>
        <v>136.15399277802138</v>
      </c>
      <c r="Q8" s="31"/>
      <c r="R8" s="51">
        <v>28472.662189668874</v>
      </c>
    </row>
    <row r="9" spans="1:18" x14ac:dyDescent="0.25">
      <c r="A9" s="2"/>
      <c r="B9" s="99" t="s">
        <v>245</v>
      </c>
      <c r="C9" s="114"/>
      <c r="D9" s="118"/>
      <c r="E9" s="120"/>
      <c r="F9" s="115"/>
      <c r="G9" s="53"/>
      <c r="H9" s="59"/>
      <c r="I9" s="132"/>
      <c r="J9" s="53"/>
      <c r="K9" s="59"/>
      <c r="L9" s="115"/>
      <c r="M9" s="132"/>
      <c r="N9" s="53"/>
      <c r="O9" s="59"/>
      <c r="P9" s="115"/>
      <c r="Q9" s="31"/>
      <c r="R9" s="51"/>
    </row>
    <row r="10" spans="1:18" x14ac:dyDescent="0.25">
      <c r="A10" s="2"/>
      <c r="B10" s="100" t="s">
        <v>1423</v>
      </c>
      <c r="C10" s="114"/>
      <c r="D10" s="118"/>
      <c r="E10" s="120"/>
      <c r="F10" s="115"/>
      <c r="G10" s="53"/>
      <c r="H10" s="59"/>
      <c r="I10" s="132"/>
      <c r="J10" s="53"/>
      <c r="K10" s="59"/>
      <c r="L10" s="115"/>
      <c r="M10" s="132"/>
      <c r="N10" s="53"/>
      <c r="O10" s="59"/>
      <c r="P10" s="115"/>
      <c r="Q10" s="31"/>
      <c r="R10" s="51"/>
    </row>
    <row r="11" spans="1:18" ht="12.9" customHeight="1" x14ac:dyDescent="0.25">
      <c r="A11" s="2"/>
      <c r="B11" s="101" t="s">
        <v>26</v>
      </c>
      <c r="C11" s="114"/>
      <c r="D11" s="118"/>
      <c r="E11" s="120"/>
      <c r="F11" s="115"/>
      <c r="G11" s="53"/>
      <c r="H11" s="59"/>
      <c r="I11" s="132"/>
      <c r="J11" s="53"/>
      <c r="K11" s="59"/>
      <c r="L11" s="115"/>
      <c r="M11" s="132"/>
      <c r="N11" s="53"/>
      <c r="O11" s="59"/>
      <c r="P11" s="115"/>
      <c r="Q11" s="31"/>
      <c r="R11" s="51"/>
    </row>
    <row r="12" spans="1:18" x14ac:dyDescent="0.25">
      <c r="A12" s="2"/>
      <c r="B12" s="101" t="s">
        <v>524</v>
      </c>
      <c r="C12" s="114"/>
      <c r="D12" s="118"/>
      <c r="E12" s="120"/>
      <c r="F12" s="115"/>
      <c r="G12" s="53"/>
      <c r="H12" s="59"/>
      <c r="I12" s="132"/>
      <c r="J12" s="53"/>
      <c r="K12" s="59"/>
      <c r="L12" s="115"/>
      <c r="M12" s="132"/>
      <c r="N12" s="53"/>
      <c r="O12" s="59"/>
      <c r="P12" s="115"/>
      <c r="Q12" s="31"/>
      <c r="R12" s="51"/>
    </row>
    <row r="13" spans="1:18" x14ac:dyDescent="0.25">
      <c r="A13" s="2"/>
      <c r="B13" s="101" t="s">
        <v>691</v>
      </c>
      <c r="C13" s="114"/>
      <c r="D13" s="118"/>
      <c r="E13" s="120"/>
      <c r="F13" s="115"/>
      <c r="G13" s="53"/>
      <c r="H13" s="59"/>
      <c r="I13" s="132"/>
      <c r="J13" s="53"/>
      <c r="K13" s="59"/>
      <c r="L13" s="115"/>
      <c r="M13" s="132"/>
      <c r="N13" s="53"/>
      <c r="O13" s="59"/>
      <c r="P13" s="115"/>
      <c r="Q13" s="31"/>
      <c r="R13" s="51"/>
    </row>
    <row r="14" spans="1:18" x14ac:dyDescent="0.25">
      <c r="A14" s="2"/>
      <c r="B14" s="99" t="s">
        <v>692</v>
      </c>
      <c r="C14" s="114"/>
      <c r="D14" s="118"/>
      <c r="E14" s="120"/>
      <c r="F14" s="115"/>
      <c r="G14" s="53"/>
      <c r="H14" s="59"/>
      <c r="I14" s="132"/>
      <c r="J14" s="53"/>
      <c r="K14" s="59"/>
      <c r="L14" s="115"/>
      <c r="M14" s="132"/>
      <c r="N14" s="53"/>
      <c r="O14" s="59"/>
      <c r="P14" s="115"/>
      <c r="Q14" s="31"/>
      <c r="R14" s="51"/>
    </row>
    <row r="15" spans="1:18" x14ac:dyDescent="0.25">
      <c r="A15" s="2"/>
      <c r="B15" s="99" t="s">
        <v>133</v>
      </c>
      <c r="C15" s="114"/>
      <c r="D15" s="118"/>
      <c r="E15" s="120"/>
      <c r="F15" s="115"/>
      <c r="G15" s="53"/>
      <c r="H15" s="59"/>
      <c r="I15" s="132"/>
      <c r="J15" s="53"/>
      <c r="K15" s="59"/>
      <c r="L15" s="115"/>
      <c r="M15" s="132"/>
      <c r="N15" s="53"/>
      <c r="O15" s="59"/>
      <c r="P15" s="115"/>
      <c r="Q15" s="31"/>
      <c r="R15" s="51"/>
    </row>
    <row r="16" spans="1:18" x14ac:dyDescent="0.25">
      <c r="A16" s="2"/>
      <c r="B16" s="102" t="s">
        <v>136</v>
      </c>
      <c r="C16" s="114"/>
      <c r="D16" s="118"/>
      <c r="E16" s="120"/>
      <c r="F16" s="115"/>
      <c r="G16" s="53"/>
      <c r="H16" s="59"/>
      <c r="I16" s="132"/>
      <c r="J16" s="53"/>
      <c r="K16" s="59"/>
      <c r="L16" s="115"/>
      <c r="M16" s="132"/>
      <c r="N16" s="53"/>
      <c r="O16" s="59"/>
      <c r="P16" s="115"/>
      <c r="Q16" s="31"/>
      <c r="R16" s="51"/>
    </row>
    <row r="17" spans="1:18" x14ac:dyDescent="0.25">
      <c r="A17" s="2"/>
      <c r="B17" s="102" t="s">
        <v>1424</v>
      </c>
      <c r="C17" s="114"/>
      <c r="D17" s="118"/>
      <c r="E17" s="120"/>
      <c r="F17" s="115"/>
      <c r="G17" s="53"/>
      <c r="H17" s="59"/>
      <c r="I17" s="132"/>
      <c r="J17" s="53"/>
      <c r="K17" s="59"/>
      <c r="L17" s="115"/>
      <c r="M17" s="132"/>
      <c r="N17" s="53"/>
      <c r="O17" s="59"/>
      <c r="P17" s="115"/>
      <c r="Q17" s="31"/>
      <c r="R17" s="51"/>
    </row>
    <row r="18" spans="1:18" x14ac:dyDescent="0.25">
      <c r="A18" s="2"/>
      <c r="B18" s="102" t="s">
        <v>1425</v>
      </c>
      <c r="C18" s="114"/>
      <c r="D18" s="118"/>
      <c r="E18" s="120"/>
      <c r="F18" s="115"/>
      <c r="G18" s="53"/>
      <c r="H18" s="59"/>
      <c r="I18" s="132"/>
      <c r="J18" s="53"/>
      <c r="K18" s="59"/>
      <c r="L18" s="115"/>
      <c r="M18" s="132"/>
      <c r="N18" s="53"/>
      <c r="O18" s="59"/>
      <c r="P18" s="115"/>
      <c r="Q18" s="31"/>
      <c r="R18" s="51"/>
    </row>
    <row r="19" spans="1:18" x14ac:dyDescent="0.25">
      <c r="A19" s="19" t="s">
        <v>543</v>
      </c>
      <c r="B19" s="30" t="s">
        <v>544</v>
      </c>
      <c r="C19" s="114">
        <f>+R19*0.05</f>
        <v>1423.6331094834438</v>
      </c>
      <c r="D19" s="118">
        <f>C19/8</f>
        <v>177.95413868543048</v>
      </c>
      <c r="E19" s="120">
        <f>+R19*0.075</f>
        <v>2135.4496642251656</v>
      </c>
      <c r="F19" s="158">
        <f>E19/8</f>
        <v>266.9312080281457</v>
      </c>
      <c r="G19" s="53">
        <f>+R19*0.105</f>
        <v>2989.6295299152316</v>
      </c>
      <c r="H19" s="118">
        <f>G19/8</f>
        <v>373.70369123940395</v>
      </c>
      <c r="I19" s="132">
        <f>+R19*1.04</f>
        <v>29611.568677255629</v>
      </c>
      <c r="J19" s="53">
        <f>+I19*0.075</f>
        <v>2220.8676507941723</v>
      </c>
      <c r="K19" s="59">
        <f>I19*8%</f>
        <v>2368.9254941804502</v>
      </c>
      <c r="L19" s="59">
        <f>J19*8%</f>
        <v>177.6694120635338</v>
      </c>
      <c r="M19" s="132">
        <f>+I19*1.045</f>
        <v>30944.089267732132</v>
      </c>
      <c r="N19" s="53">
        <f>+M19*0.055</f>
        <v>1701.9249097252673</v>
      </c>
      <c r="O19" s="59">
        <f>M19*8%</f>
        <v>2475.5271414185704</v>
      </c>
      <c r="P19" s="115">
        <f>N19*8%</f>
        <v>136.15399277802138</v>
      </c>
      <c r="Q19" s="31"/>
      <c r="R19" s="51">
        <v>28472.662189668874</v>
      </c>
    </row>
    <row r="20" spans="1:18" x14ac:dyDescent="0.25">
      <c r="A20" s="2"/>
      <c r="B20" s="99" t="s">
        <v>30</v>
      </c>
      <c r="C20" s="114"/>
      <c r="D20" s="118"/>
      <c r="E20" s="120"/>
      <c r="F20" s="115"/>
      <c r="G20" s="53"/>
      <c r="H20" s="59"/>
      <c r="I20" s="132"/>
      <c r="J20" s="53"/>
      <c r="K20" s="59"/>
      <c r="L20" s="115"/>
      <c r="M20" s="132"/>
      <c r="N20" s="53"/>
      <c r="O20" s="59"/>
      <c r="P20" s="115"/>
      <c r="Q20" s="31"/>
      <c r="R20" s="51"/>
    </row>
    <row r="21" spans="1:18" ht="25.5" customHeight="1" x14ac:dyDescent="0.25">
      <c r="A21" s="2"/>
      <c r="B21" s="103" t="s">
        <v>342</v>
      </c>
      <c r="C21" s="114"/>
      <c r="D21" s="118"/>
      <c r="E21" s="120"/>
      <c r="F21" s="115"/>
      <c r="G21" s="53"/>
      <c r="H21" s="59"/>
      <c r="I21" s="132"/>
      <c r="J21" s="53"/>
      <c r="K21" s="59"/>
      <c r="L21" s="115"/>
      <c r="M21" s="132"/>
      <c r="N21" s="53"/>
      <c r="O21" s="59"/>
      <c r="P21" s="115"/>
      <c r="Q21" s="31"/>
      <c r="R21" s="51"/>
    </row>
    <row r="22" spans="1:18" x14ac:dyDescent="0.25">
      <c r="A22" s="19">
        <v>2</v>
      </c>
      <c r="B22" s="30" t="s">
        <v>8</v>
      </c>
      <c r="C22" s="114">
        <f>+R22*0.05</f>
        <v>1341.308511894473</v>
      </c>
      <c r="D22" s="118">
        <f>C22/8</f>
        <v>167.66356398680912</v>
      </c>
      <c r="E22" s="120">
        <f>+R22*0.075</f>
        <v>2011.9627678417094</v>
      </c>
      <c r="F22" s="158">
        <f>E22/8</f>
        <v>251.49534598021367</v>
      </c>
      <c r="G22" s="53">
        <f>+R22*0.105</f>
        <v>2816.7478749783932</v>
      </c>
      <c r="H22" s="118">
        <f>G22/8</f>
        <v>352.09348437229914</v>
      </c>
      <c r="I22" s="132">
        <f>+R22*1.04</f>
        <v>27899.21704740504</v>
      </c>
      <c r="J22" s="53">
        <f>+I22*0.075</f>
        <v>2092.4412785553777</v>
      </c>
      <c r="K22" s="59">
        <f>I22*8%</f>
        <v>2231.9373637924032</v>
      </c>
      <c r="L22" s="59">
        <f>J22*8%</f>
        <v>167.39530228443022</v>
      </c>
      <c r="M22" s="132">
        <f>+I22*1.045</f>
        <v>29154.681814538264</v>
      </c>
      <c r="N22" s="53">
        <f>+M22*0.055</f>
        <v>1603.5074997996046</v>
      </c>
      <c r="O22" s="59">
        <f>M22*8%</f>
        <v>2332.3745451630612</v>
      </c>
      <c r="P22" s="115">
        <f>N22*8%</f>
        <v>128.28059998396836</v>
      </c>
      <c r="Q22" s="31"/>
      <c r="R22" s="51">
        <v>26826.170237889459</v>
      </c>
    </row>
    <row r="23" spans="1:18" x14ac:dyDescent="0.25">
      <c r="A23" s="2"/>
      <c r="B23" s="99" t="s">
        <v>245</v>
      </c>
      <c r="C23" s="114"/>
      <c r="D23" s="118"/>
      <c r="E23" s="120"/>
      <c r="F23" s="115"/>
      <c r="G23" s="53"/>
      <c r="H23" s="59"/>
      <c r="I23" s="132"/>
      <c r="J23" s="53"/>
      <c r="K23" s="59"/>
      <c r="L23" s="115"/>
      <c r="M23" s="132"/>
      <c r="N23" s="53"/>
      <c r="O23" s="59"/>
      <c r="P23" s="115"/>
      <c r="Q23" s="31"/>
      <c r="R23" s="51"/>
    </row>
    <row r="24" spans="1:18" ht="26.4" x14ac:dyDescent="0.25">
      <c r="A24" s="2"/>
      <c r="B24" s="102" t="s">
        <v>1426</v>
      </c>
      <c r="C24" s="114"/>
      <c r="D24" s="118"/>
      <c r="E24" s="120"/>
      <c r="F24" s="115"/>
      <c r="G24" s="53"/>
      <c r="H24" s="59"/>
      <c r="I24" s="132"/>
      <c r="J24" s="53"/>
      <c r="K24" s="59"/>
      <c r="L24" s="115"/>
      <c r="M24" s="132"/>
      <c r="N24" s="53"/>
      <c r="O24" s="59"/>
      <c r="P24" s="115"/>
      <c r="Q24" s="31"/>
      <c r="R24" s="51"/>
    </row>
    <row r="25" spans="1:18" x14ac:dyDescent="0.25">
      <c r="A25" s="2"/>
      <c r="B25" s="99" t="s">
        <v>135</v>
      </c>
      <c r="C25" s="114"/>
      <c r="D25" s="118"/>
      <c r="E25" s="120"/>
      <c r="F25" s="115"/>
      <c r="G25" s="53"/>
      <c r="H25" s="59"/>
      <c r="I25" s="132"/>
      <c r="J25" s="53"/>
      <c r="K25" s="59"/>
      <c r="L25" s="115"/>
      <c r="M25" s="132"/>
      <c r="N25" s="53"/>
      <c r="O25" s="59"/>
      <c r="P25" s="115"/>
      <c r="Q25" s="31"/>
      <c r="R25" s="51"/>
    </row>
    <row r="26" spans="1:18" x14ac:dyDescent="0.25">
      <c r="A26" s="2"/>
      <c r="B26" s="104" t="s">
        <v>1427</v>
      </c>
      <c r="C26" s="114"/>
      <c r="D26" s="118"/>
      <c r="E26" s="120"/>
      <c r="F26" s="115"/>
      <c r="G26" s="53"/>
      <c r="H26" s="59"/>
      <c r="I26" s="132"/>
      <c r="J26" s="53"/>
      <c r="K26" s="59"/>
      <c r="L26" s="115"/>
      <c r="M26" s="132"/>
      <c r="N26" s="53"/>
      <c r="O26" s="59"/>
      <c r="P26" s="115"/>
      <c r="Q26" s="31"/>
      <c r="R26" s="51"/>
    </row>
    <row r="27" spans="1:18" ht="24.75" customHeight="1" x14ac:dyDescent="0.25">
      <c r="A27" s="2"/>
      <c r="B27" s="103" t="s">
        <v>343</v>
      </c>
      <c r="C27" s="114"/>
      <c r="D27" s="118"/>
      <c r="E27" s="120"/>
      <c r="F27" s="115"/>
      <c r="G27" s="53"/>
      <c r="H27" s="59"/>
      <c r="I27" s="132"/>
      <c r="J27" s="53"/>
      <c r="K27" s="59"/>
      <c r="L27" s="115"/>
      <c r="M27" s="132"/>
      <c r="N27" s="53"/>
      <c r="O27" s="59"/>
      <c r="P27" s="115"/>
      <c r="Q27" s="31"/>
      <c r="R27" s="51"/>
    </row>
    <row r="28" spans="1:18" x14ac:dyDescent="0.25">
      <c r="A28" s="2"/>
      <c r="B28" s="99" t="s">
        <v>137</v>
      </c>
      <c r="C28" s="114"/>
      <c r="D28" s="118"/>
      <c r="E28" s="120"/>
      <c r="F28" s="115"/>
      <c r="G28" s="53"/>
      <c r="H28" s="59"/>
      <c r="I28" s="132"/>
      <c r="J28" s="53"/>
      <c r="K28" s="59"/>
      <c r="L28" s="115"/>
      <c r="M28" s="132"/>
      <c r="N28" s="53"/>
      <c r="O28" s="59"/>
      <c r="P28" s="115"/>
      <c r="Q28" s="31"/>
      <c r="R28" s="51"/>
    </row>
    <row r="29" spans="1:18" x14ac:dyDescent="0.25">
      <c r="A29" s="2"/>
      <c r="B29" s="99" t="s">
        <v>138</v>
      </c>
      <c r="C29" s="114"/>
      <c r="D29" s="118"/>
      <c r="E29" s="120"/>
      <c r="F29" s="115"/>
      <c r="G29" s="53"/>
      <c r="H29" s="59"/>
      <c r="I29" s="132"/>
      <c r="J29" s="53"/>
      <c r="K29" s="59"/>
      <c r="L29" s="115"/>
      <c r="M29" s="132"/>
      <c r="N29" s="53"/>
      <c r="O29" s="59"/>
      <c r="P29" s="115"/>
      <c r="Q29" s="31"/>
      <c r="R29" s="51"/>
    </row>
    <row r="30" spans="1:18" x14ac:dyDescent="0.25">
      <c r="A30" s="2"/>
      <c r="B30" s="99" t="s">
        <v>608</v>
      </c>
      <c r="C30" s="114"/>
      <c r="D30" s="118"/>
      <c r="E30" s="120"/>
      <c r="F30" s="115"/>
      <c r="G30" s="53"/>
      <c r="H30" s="59"/>
      <c r="I30" s="132"/>
      <c r="J30" s="53"/>
      <c r="K30" s="59"/>
      <c r="L30" s="115"/>
      <c r="M30" s="132"/>
      <c r="N30" s="53"/>
      <c r="O30" s="59"/>
      <c r="P30" s="115"/>
      <c r="Q30" s="31"/>
      <c r="R30" s="51"/>
    </row>
    <row r="31" spans="1:18" x14ac:dyDescent="0.25">
      <c r="A31" s="2"/>
      <c r="B31" s="99" t="s">
        <v>609</v>
      </c>
      <c r="C31" s="114"/>
      <c r="D31" s="118"/>
      <c r="E31" s="120"/>
      <c r="F31" s="115"/>
      <c r="G31" s="53"/>
      <c r="H31" s="59"/>
      <c r="I31" s="132"/>
      <c r="J31" s="53"/>
      <c r="K31" s="59"/>
      <c r="L31" s="115"/>
      <c r="M31" s="132"/>
      <c r="N31" s="53"/>
      <c r="O31" s="59"/>
      <c r="P31" s="115"/>
      <c r="Q31" s="31"/>
      <c r="R31" s="51"/>
    </row>
    <row r="32" spans="1:18" x14ac:dyDescent="0.25">
      <c r="A32" s="2"/>
      <c r="B32" s="99" t="s">
        <v>610</v>
      </c>
      <c r="C32" s="114"/>
      <c r="D32" s="118"/>
      <c r="E32" s="120"/>
      <c r="F32" s="115"/>
      <c r="G32" s="53"/>
      <c r="H32" s="59"/>
      <c r="I32" s="132"/>
      <c r="J32" s="53"/>
      <c r="K32" s="59"/>
      <c r="L32" s="115"/>
      <c r="M32" s="132"/>
      <c r="N32" s="53"/>
      <c r="O32" s="59"/>
      <c r="P32" s="115"/>
      <c r="Q32" s="31"/>
      <c r="R32" s="51"/>
    </row>
    <row r="33" spans="1:18" x14ac:dyDescent="0.25">
      <c r="A33" s="2"/>
      <c r="B33" s="99" t="s">
        <v>611</v>
      </c>
      <c r="C33" s="114"/>
      <c r="D33" s="118"/>
      <c r="E33" s="120"/>
      <c r="F33" s="115"/>
      <c r="G33" s="53"/>
      <c r="H33" s="59"/>
      <c r="I33" s="132"/>
      <c r="J33" s="53"/>
      <c r="K33" s="59"/>
      <c r="L33" s="115"/>
      <c r="M33" s="132"/>
      <c r="N33" s="53"/>
      <c r="O33" s="59"/>
      <c r="P33" s="115"/>
      <c r="Q33" s="31"/>
      <c r="R33" s="51"/>
    </row>
    <row r="34" spans="1:18" x14ac:dyDescent="0.25">
      <c r="A34" s="2"/>
      <c r="B34" s="99" t="s">
        <v>612</v>
      </c>
      <c r="C34" s="114"/>
      <c r="D34" s="118"/>
      <c r="E34" s="120"/>
      <c r="F34" s="115"/>
      <c r="G34" s="53"/>
      <c r="H34" s="59"/>
      <c r="I34" s="132"/>
      <c r="J34" s="53"/>
      <c r="K34" s="59"/>
      <c r="L34" s="115"/>
      <c r="M34" s="132"/>
      <c r="N34" s="53"/>
      <c r="O34" s="59"/>
      <c r="P34" s="115"/>
      <c r="Q34" s="31"/>
      <c r="R34" s="51"/>
    </row>
    <row r="35" spans="1:18" x14ac:dyDescent="0.25">
      <c r="A35" s="2"/>
      <c r="B35" s="99" t="s">
        <v>613</v>
      </c>
      <c r="C35" s="114"/>
      <c r="D35" s="118"/>
      <c r="E35" s="120"/>
      <c r="F35" s="115"/>
      <c r="G35" s="53"/>
      <c r="H35" s="59"/>
      <c r="I35" s="132"/>
      <c r="J35" s="53"/>
      <c r="K35" s="59"/>
      <c r="L35" s="115"/>
      <c r="M35" s="132"/>
      <c r="N35" s="53"/>
      <c r="O35" s="59"/>
      <c r="P35" s="115"/>
      <c r="Q35" s="31"/>
      <c r="R35" s="51"/>
    </row>
    <row r="36" spans="1:18" ht="12.75" customHeight="1" x14ac:dyDescent="0.25">
      <c r="A36" s="2"/>
      <c r="B36" s="103" t="s">
        <v>1106</v>
      </c>
      <c r="C36" s="114"/>
      <c r="D36" s="118"/>
      <c r="E36" s="120"/>
      <c r="F36" s="115"/>
      <c r="G36" s="53"/>
      <c r="H36" s="59"/>
      <c r="I36" s="132"/>
      <c r="J36" s="53"/>
      <c r="K36" s="59"/>
      <c r="L36" s="115"/>
      <c r="M36" s="132"/>
      <c r="N36" s="53"/>
      <c r="O36" s="59"/>
      <c r="P36" s="115"/>
      <c r="Q36" s="31"/>
      <c r="R36" s="51"/>
    </row>
    <row r="37" spans="1:18" x14ac:dyDescent="0.25">
      <c r="A37" s="2"/>
      <c r="B37" s="99" t="s">
        <v>614</v>
      </c>
      <c r="C37" s="114"/>
      <c r="D37" s="118"/>
      <c r="E37" s="120"/>
      <c r="F37" s="115"/>
      <c r="G37" s="53"/>
      <c r="H37" s="59"/>
      <c r="I37" s="132"/>
      <c r="J37" s="53"/>
      <c r="K37" s="59"/>
      <c r="L37" s="115"/>
      <c r="M37" s="132"/>
      <c r="N37" s="53"/>
      <c r="O37" s="59"/>
      <c r="P37" s="115"/>
      <c r="Q37" s="31"/>
      <c r="R37" s="51"/>
    </row>
    <row r="38" spans="1:18" x14ac:dyDescent="0.25">
      <c r="A38" s="2"/>
      <c r="B38" s="99" t="s">
        <v>615</v>
      </c>
      <c r="C38" s="114"/>
      <c r="D38" s="118"/>
      <c r="E38" s="120"/>
      <c r="F38" s="115"/>
      <c r="G38" s="53"/>
      <c r="H38" s="59"/>
      <c r="I38" s="132"/>
      <c r="J38" s="53"/>
      <c r="K38" s="59"/>
      <c r="L38" s="115"/>
      <c r="M38" s="132"/>
      <c r="N38" s="53"/>
      <c r="O38" s="59"/>
      <c r="P38" s="115"/>
      <c r="Q38" s="31"/>
      <c r="R38" s="51"/>
    </row>
    <row r="39" spans="1:18" x14ac:dyDescent="0.25">
      <c r="A39" s="19" t="s">
        <v>543</v>
      </c>
      <c r="B39" s="30" t="s">
        <v>545</v>
      </c>
      <c r="C39" s="114">
        <f>+R39*0.05</f>
        <v>1341.308511894473</v>
      </c>
      <c r="D39" s="118">
        <f>C39/8</f>
        <v>167.66356398680912</v>
      </c>
      <c r="E39" s="120">
        <f>+R39*0.075</f>
        <v>2011.9627678417094</v>
      </c>
      <c r="F39" s="158">
        <f>E39/8</f>
        <v>251.49534598021367</v>
      </c>
      <c r="G39" s="53">
        <f>+R39*0.105</f>
        <v>2816.7478749783932</v>
      </c>
      <c r="H39" s="118">
        <f>G39/8</f>
        <v>352.09348437229914</v>
      </c>
      <c r="I39" s="132">
        <f>+R39*1.04</f>
        <v>27899.21704740504</v>
      </c>
      <c r="J39" s="53">
        <f>+I39*0.075</f>
        <v>2092.4412785553777</v>
      </c>
      <c r="K39" s="59">
        <f>I39*8%</f>
        <v>2231.9373637924032</v>
      </c>
      <c r="L39" s="59">
        <f>J39*8%</f>
        <v>167.39530228443022</v>
      </c>
      <c r="M39" s="132">
        <f>+I39*1.045</f>
        <v>29154.681814538264</v>
      </c>
      <c r="N39" s="53">
        <f>+M39*0.055</f>
        <v>1603.5074997996046</v>
      </c>
      <c r="O39" s="59">
        <f>M39*8%</f>
        <v>2332.3745451630612</v>
      </c>
      <c r="P39" s="115">
        <f>N39*8%</f>
        <v>128.28059998396836</v>
      </c>
      <c r="Q39" s="31"/>
      <c r="R39" s="51">
        <v>26826.170237889459</v>
      </c>
    </row>
    <row r="40" spans="1:18" x14ac:dyDescent="0.25">
      <c r="A40" s="2"/>
      <c r="B40" s="99" t="s">
        <v>245</v>
      </c>
      <c r="C40" s="114"/>
      <c r="D40" s="118"/>
      <c r="E40" s="120"/>
      <c r="F40" s="115"/>
      <c r="G40" s="53"/>
      <c r="H40" s="59"/>
      <c r="I40" s="132"/>
      <c r="J40" s="53"/>
      <c r="K40" s="59"/>
      <c r="L40" s="115"/>
      <c r="M40" s="132"/>
      <c r="N40" s="53"/>
      <c r="O40" s="59"/>
      <c r="P40" s="115"/>
      <c r="Q40" s="31"/>
      <c r="R40" s="51"/>
    </row>
    <row r="41" spans="1:18" x14ac:dyDescent="0.25">
      <c r="A41" s="2"/>
      <c r="B41" s="103" t="s">
        <v>1107</v>
      </c>
      <c r="C41" s="114"/>
      <c r="D41" s="118"/>
      <c r="E41" s="120"/>
      <c r="F41" s="115"/>
      <c r="G41" s="53"/>
      <c r="H41" s="59"/>
      <c r="I41" s="132"/>
      <c r="J41" s="53"/>
      <c r="K41" s="59"/>
      <c r="L41" s="115"/>
      <c r="M41" s="132"/>
      <c r="N41" s="53"/>
      <c r="O41" s="59"/>
      <c r="P41" s="115"/>
      <c r="Q41" s="31"/>
      <c r="R41" s="51"/>
    </row>
    <row r="42" spans="1:18" x14ac:dyDescent="0.25">
      <c r="A42" s="2"/>
      <c r="B42" s="103" t="s">
        <v>27</v>
      </c>
      <c r="C42" s="114"/>
      <c r="D42" s="118"/>
      <c r="E42" s="120"/>
      <c r="F42" s="115"/>
      <c r="G42" s="53"/>
      <c r="H42" s="59"/>
      <c r="I42" s="132"/>
      <c r="J42" s="53"/>
      <c r="K42" s="59"/>
      <c r="L42" s="115"/>
      <c r="M42" s="132"/>
      <c r="N42" s="53"/>
      <c r="O42" s="59"/>
      <c r="P42" s="115"/>
      <c r="Q42" s="31"/>
      <c r="R42" s="51"/>
    </row>
    <row r="43" spans="1:18" x14ac:dyDescent="0.25">
      <c r="A43" s="2"/>
      <c r="B43" s="103" t="s">
        <v>28</v>
      </c>
      <c r="C43" s="114"/>
      <c r="D43" s="118"/>
      <c r="E43" s="120"/>
      <c r="F43" s="115"/>
      <c r="G43" s="53"/>
      <c r="H43" s="59"/>
      <c r="I43" s="132"/>
      <c r="J43" s="53"/>
      <c r="K43" s="59"/>
      <c r="L43" s="115"/>
      <c r="M43" s="132"/>
      <c r="N43" s="53"/>
      <c r="O43" s="59"/>
      <c r="P43" s="115"/>
      <c r="Q43" s="31"/>
      <c r="R43" s="51"/>
    </row>
    <row r="44" spans="1:18" x14ac:dyDescent="0.25">
      <c r="A44" s="2"/>
      <c r="B44" s="103" t="s">
        <v>29</v>
      </c>
      <c r="C44" s="114"/>
      <c r="D44" s="118"/>
      <c r="E44" s="120"/>
      <c r="F44" s="115"/>
      <c r="G44" s="53"/>
      <c r="H44" s="59"/>
      <c r="I44" s="132"/>
      <c r="J44" s="53"/>
      <c r="K44" s="59"/>
      <c r="L44" s="115"/>
      <c r="M44" s="132"/>
      <c r="N44" s="53"/>
      <c r="O44" s="59"/>
      <c r="P44" s="115"/>
      <c r="Q44" s="31"/>
      <c r="R44" s="51"/>
    </row>
    <row r="45" spans="1:18" x14ac:dyDescent="0.25">
      <c r="A45" s="19">
        <v>3</v>
      </c>
      <c r="B45" s="30" t="s">
        <v>9</v>
      </c>
      <c r="C45" s="114">
        <f>+R45*0.05</f>
        <v>1231.42767204968</v>
      </c>
      <c r="D45" s="118">
        <f>C45/8</f>
        <v>153.92845900621001</v>
      </c>
      <c r="E45" s="120">
        <f>+R45*0.075</f>
        <v>1847.1415080745201</v>
      </c>
      <c r="F45" s="158">
        <f>E45/8</f>
        <v>230.89268850931501</v>
      </c>
      <c r="G45" s="53">
        <f>+R45*0.105</f>
        <v>2585.9981113043282</v>
      </c>
      <c r="H45" s="118">
        <f>G45/8</f>
        <v>323.24976391304102</v>
      </c>
      <c r="I45" s="132">
        <f>+R45*1.04</f>
        <v>25613.695578633346</v>
      </c>
      <c r="J45" s="53">
        <f>+I45*0.075</f>
        <v>1921.0271683975009</v>
      </c>
      <c r="K45" s="59">
        <f>I45*8%</f>
        <v>2049.0956462906679</v>
      </c>
      <c r="L45" s="59">
        <f>J45*8%</f>
        <v>153.68217347180007</v>
      </c>
      <c r="M45" s="132">
        <f>+I45*1.045</f>
        <v>26766.311879671845</v>
      </c>
      <c r="N45" s="53">
        <f>+M45*0.055</f>
        <v>1472.1471533819515</v>
      </c>
      <c r="O45" s="59">
        <f>M45*8%</f>
        <v>2141.3049503737475</v>
      </c>
      <c r="P45" s="115">
        <f>N45*8%</f>
        <v>117.77177227055613</v>
      </c>
      <c r="Q45" s="31"/>
      <c r="R45" s="51">
        <v>24628.553440993601</v>
      </c>
    </row>
    <row r="46" spans="1:18" x14ac:dyDescent="0.25">
      <c r="A46" s="2"/>
      <c r="B46" s="99" t="s">
        <v>245</v>
      </c>
      <c r="C46" s="114"/>
      <c r="D46" s="118"/>
      <c r="E46" s="120"/>
      <c r="F46" s="115"/>
      <c r="G46" s="53"/>
      <c r="H46" s="59"/>
      <c r="I46" s="132"/>
      <c r="J46" s="53"/>
      <c r="K46" s="59"/>
      <c r="L46" s="115"/>
      <c r="M46" s="132"/>
      <c r="N46" s="53"/>
      <c r="O46" s="59"/>
      <c r="P46" s="115"/>
      <c r="Q46" s="31"/>
      <c r="R46" s="51"/>
    </row>
    <row r="47" spans="1:18" ht="24" customHeight="1" x14ac:dyDescent="0.25">
      <c r="A47" s="2"/>
      <c r="B47" s="103" t="s">
        <v>1384</v>
      </c>
      <c r="C47" s="114"/>
      <c r="D47" s="118"/>
      <c r="E47" s="120"/>
      <c r="F47" s="115"/>
      <c r="G47" s="53"/>
      <c r="H47" s="59"/>
      <c r="I47" s="132"/>
      <c r="J47" s="53"/>
      <c r="K47" s="59"/>
      <c r="L47" s="115"/>
      <c r="M47" s="132"/>
      <c r="N47" s="53"/>
      <c r="O47" s="59"/>
      <c r="P47" s="115"/>
      <c r="Q47" s="31"/>
      <c r="R47" s="51"/>
    </row>
    <row r="48" spans="1:18" x14ac:dyDescent="0.25">
      <c r="A48" s="2"/>
      <c r="B48" s="99" t="s">
        <v>616</v>
      </c>
      <c r="C48" s="114"/>
      <c r="D48" s="118"/>
      <c r="E48" s="120"/>
      <c r="F48" s="115"/>
      <c r="G48" s="53"/>
      <c r="H48" s="59"/>
      <c r="I48" s="132"/>
      <c r="J48" s="53"/>
      <c r="K48" s="59"/>
      <c r="L48" s="115"/>
      <c r="M48" s="132"/>
      <c r="N48" s="53"/>
      <c r="O48" s="59"/>
      <c r="P48" s="115"/>
      <c r="Q48" s="31"/>
      <c r="R48" s="51"/>
    </row>
    <row r="49" spans="1:18" ht="26.25" customHeight="1" x14ac:dyDescent="0.25">
      <c r="A49" s="2"/>
      <c r="B49" s="103" t="s">
        <v>1383</v>
      </c>
      <c r="C49" s="114"/>
      <c r="D49" s="118"/>
      <c r="E49" s="120"/>
      <c r="F49" s="115"/>
      <c r="G49" s="53"/>
      <c r="H49" s="59"/>
      <c r="I49" s="132"/>
      <c r="J49" s="53"/>
      <c r="K49" s="59"/>
      <c r="L49" s="115"/>
      <c r="M49" s="132"/>
      <c r="N49" s="53"/>
      <c r="O49" s="59"/>
      <c r="P49" s="115"/>
      <c r="Q49" s="31"/>
      <c r="R49" s="51"/>
    </row>
    <row r="50" spans="1:18" x14ac:dyDescent="0.25">
      <c r="A50" s="2"/>
      <c r="B50" s="99" t="s">
        <v>617</v>
      </c>
      <c r="C50" s="114"/>
      <c r="D50" s="118"/>
      <c r="E50" s="120"/>
      <c r="F50" s="115"/>
      <c r="G50" s="53"/>
      <c r="H50" s="59"/>
      <c r="I50" s="132"/>
      <c r="J50" s="53"/>
      <c r="K50" s="59"/>
      <c r="L50" s="115"/>
      <c r="M50" s="132"/>
      <c r="N50" s="53"/>
      <c r="O50" s="59"/>
      <c r="P50" s="115"/>
      <c r="Q50" s="31"/>
      <c r="R50" s="51"/>
    </row>
    <row r="51" spans="1:18" x14ac:dyDescent="0.25">
      <c r="A51" s="2"/>
      <c r="B51" s="99" t="s">
        <v>618</v>
      </c>
      <c r="C51" s="114"/>
      <c r="D51" s="118"/>
      <c r="E51" s="120"/>
      <c r="F51" s="115"/>
      <c r="G51" s="53"/>
      <c r="H51" s="59"/>
      <c r="I51" s="132"/>
      <c r="J51" s="53"/>
      <c r="K51" s="59"/>
      <c r="L51" s="115"/>
      <c r="M51" s="132"/>
      <c r="N51" s="53"/>
      <c r="O51" s="59"/>
      <c r="P51" s="115"/>
      <c r="Q51" s="31"/>
      <c r="R51" s="51"/>
    </row>
    <row r="52" spans="1:18" ht="24.75" customHeight="1" x14ac:dyDescent="0.25">
      <c r="A52" s="2"/>
      <c r="B52" s="103" t="s">
        <v>1119</v>
      </c>
      <c r="C52" s="114"/>
      <c r="D52" s="118"/>
      <c r="E52" s="120"/>
      <c r="F52" s="115"/>
      <c r="G52" s="53"/>
      <c r="H52" s="59"/>
      <c r="I52" s="132"/>
      <c r="J52" s="53"/>
      <c r="K52" s="59"/>
      <c r="L52" s="115"/>
      <c r="M52" s="132"/>
      <c r="N52" s="53"/>
      <c r="O52" s="59"/>
      <c r="P52" s="115"/>
      <c r="Q52" s="31"/>
      <c r="R52" s="51"/>
    </row>
    <row r="53" spans="1:18" x14ac:dyDescent="0.25">
      <c r="A53" s="2"/>
      <c r="B53" s="99" t="s">
        <v>619</v>
      </c>
      <c r="C53" s="114"/>
      <c r="D53" s="118"/>
      <c r="E53" s="120"/>
      <c r="F53" s="115"/>
      <c r="G53" s="53"/>
      <c r="H53" s="59"/>
      <c r="I53" s="132"/>
      <c r="J53" s="53"/>
      <c r="K53" s="59"/>
      <c r="L53" s="115"/>
      <c r="M53" s="132"/>
      <c r="N53" s="53"/>
      <c r="O53" s="59"/>
      <c r="P53" s="115"/>
      <c r="Q53" s="31"/>
      <c r="R53" s="51"/>
    </row>
    <row r="54" spans="1:18" x14ac:dyDescent="0.25">
      <c r="A54" s="2"/>
      <c r="B54" s="99" t="s">
        <v>620</v>
      </c>
      <c r="C54" s="114"/>
      <c r="D54" s="118"/>
      <c r="E54" s="120"/>
      <c r="F54" s="115"/>
      <c r="G54" s="53"/>
      <c r="H54" s="59"/>
      <c r="I54" s="132"/>
      <c r="J54" s="53"/>
      <c r="K54" s="59"/>
      <c r="L54" s="115"/>
      <c r="M54" s="132"/>
      <c r="N54" s="53"/>
      <c r="O54" s="59"/>
      <c r="P54" s="115"/>
      <c r="Q54" s="31"/>
      <c r="R54" s="51"/>
    </row>
    <row r="55" spans="1:18" x14ac:dyDescent="0.25">
      <c r="A55" s="7"/>
      <c r="B55" s="99" t="s">
        <v>621</v>
      </c>
      <c r="C55" s="114"/>
      <c r="D55" s="118"/>
      <c r="E55" s="120"/>
      <c r="F55" s="115"/>
      <c r="G55" s="53"/>
      <c r="H55" s="59"/>
      <c r="I55" s="132"/>
      <c r="J55" s="53"/>
      <c r="K55" s="59"/>
      <c r="L55" s="115"/>
      <c r="M55" s="132"/>
      <c r="N55" s="53"/>
      <c r="O55" s="59"/>
      <c r="P55" s="115"/>
      <c r="Q55" s="31"/>
      <c r="R55" s="51"/>
    </row>
    <row r="56" spans="1:18" x14ac:dyDescent="0.25">
      <c r="A56" s="2"/>
      <c r="B56" s="99" t="s">
        <v>622</v>
      </c>
      <c r="C56" s="114"/>
      <c r="D56" s="118"/>
      <c r="E56" s="120"/>
      <c r="F56" s="115"/>
      <c r="G56" s="53"/>
      <c r="H56" s="59"/>
      <c r="I56" s="132"/>
      <c r="J56" s="53"/>
      <c r="K56" s="59"/>
      <c r="L56" s="115"/>
      <c r="M56" s="132"/>
      <c r="N56" s="53"/>
      <c r="O56" s="59"/>
      <c r="P56" s="115"/>
      <c r="Q56" s="31"/>
      <c r="R56" s="51"/>
    </row>
    <row r="57" spans="1:18" ht="12.75" customHeight="1" x14ac:dyDescent="0.25">
      <c r="A57" s="2"/>
      <c r="B57" s="103" t="s">
        <v>1118</v>
      </c>
      <c r="C57" s="114"/>
      <c r="D57" s="118"/>
      <c r="E57" s="120"/>
      <c r="F57" s="115"/>
      <c r="G57" s="53"/>
      <c r="H57" s="59"/>
      <c r="I57" s="132"/>
      <c r="J57" s="53"/>
      <c r="K57" s="59"/>
      <c r="L57" s="115"/>
      <c r="M57" s="132"/>
      <c r="N57" s="53"/>
      <c r="O57" s="59"/>
      <c r="P57" s="115"/>
      <c r="Q57" s="31"/>
      <c r="R57" s="51"/>
    </row>
    <row r="58" spans="1:18" x14ac:dyDescent="0.25">
      <c r="A58" s="2"/>
      <c r="B58" s="99" t="s">
        <v>72</v>
      </c>
      <c r="C58" s="114"/>
      <c r="D58" s="118"/>
      <c r="E58" s="120"/>
      <c r="F58" s="115"/>
      <c r="G58" s="53"/>
      <c r="H58" s="59"/>
      <c r="I58" s="132"/>
      <c r="J58" s="53"/>
      <c r="K58" s="59"/>
      <c r="L58" s="115"/>
      <c r="M58" s="132"/>
      <c r="N58" s="53"/>
      <c r="O58" s="59"/>
      <c r="P58" s="115"/>
      <c r="Q58" s="31"/>
      <c r="R58" s="51"/>
    </row>
    <row r="59" spans="1:18" x14ac:dyDescent="0.25">
      <c r="A59" s="2"/>
      <c r="B59" s="99" t="s">
        <v>73</v>
      </c>
      <c r="C59" s="114"/>
      <c r="D59" s="118"/>
      <c r="E59" s="120"/>
      <c r="F59" s="115"/>
      <c r="G59" s="53"/>
      <c r="H59" s="59"/>
      <c r="I59" s="132"/>
      <c r="J59" s="53"/>
      <c r="K59" s="59"/>
      <c r="L59" s="115"/>
      <c r="M59" s="132"/>
      <c r="N59" s="53"/>
      <c r="O59" s="59"/>
      <c r="P59" s="115"/>
      <c r="Q59" s="31"/>
      <c r="R59" s="51"/>
    </row>
    <row r="60" spans="1:18" x14ac:dyDescent="0.25">
      <c r="A60" s="2"/>
      <c r="B60" s="99" t="s">
        <v>153</v>
      </c>
      <c r="C60" s="114"/>
      <c r="D60" s="118"/>
      <c r="E60" s="120"/>
      <c r="F60" s="115"/>
      <c r="G60" s="53"/>
      <c r="H60" s="59"/>
      <c r="I60" s="132"/>
      <c r="J60" s="53"/>
      <c r="K60" s="59"/>
      <c r="L60" s="115"/>
      <c r="M60" s="132"/>
      <c r="N60" s="53"/>
      <c r="O60" s="59"/>
      <c r="P60" s="115"/>
      <c r="Q60" s="31"/>
      <c r="R60" s="51"/>
    </row>
    <row r="61" spans="1:18" x14ac:dyDescent="0.25">
      <c r="A61" s="2"/>
      <c r="B61" s="99" t="s">
        <v>154</v>
      </c>
      <c r="C61" s="114"/>
      <c r="D61" s="118"/>
      <c r="E61" s="120"/>
      <c r="F61" s="115"/>
      <c r="G61" s="53"/>
      <c r="H61" s="59"/>
      <c r="I61" s="132"/>
      <c r="J61" s="53"/>
      <c r="K61" s="59"/>
      <c r="L61" s="115"/>
      <c r="M61" s="132"/>
      <c r="N61" s="53"/>
      <c r="O61" s="59"/>
      <c r="P61" s="115"/>
      <c r="Q61" s="31"/>
      <c r="R61" s="51"/>
    </row>
    <row r="62" spans="1:18" x14ac:dyDescent="0.25">
      <c r="A62" s="2"/>
      <c r="B62" s="99" t="s">
        <v>155</v>
      </c>
      <c r="C62" s="114"/>
      <c r="D62" s="118"/>
      <c r="E62" s="120"/>
      <c r="F62" s="115"/>
      <c r="G62" s="53"/>
      <c r="H62" s="59"/>
      <c r="I62" s="132"/>
      <c r="J62" s="53"/>
      <c r="K62" s="59"/>
      <c r="L62" s="115"/>
      <c r="M62" s="132"/>
      <c r="N62" s="53"/>
      <c r="O62" s="59"/>
      <c r="P62" s="115"/>
      <c r="Q62" s="31"/>
      <c r="R62" s="51"/>
    </row>
    <row r="63" spans="1:18" x14ac:dyDescent="0.25">
      <c r="A63" s="2"/>
      <c r="B63" s="99" t="s">
        <v>156</v>
      </c>
      <c r="C63" s="114"/>
      <c r="D63" s="118"/>
      <c r="E63" s="120"/>
      <c r="F63" s="115"/>
      <c r="G63" s="53"/>
      <c r="H63" s="59"/>
      <c r="I63" s="132"/>
      <c r="J63" s="53"/>
      <c r="K63" s="59"/>
      <c r="L63" s="115"/>
      <c r="M63" s="132"/>
      <c r="N63" s="53"/>
      <c r="O63" s="59"/>
      <c r="P63" s="115"/>
      <c r="Q63" s="31"/>
      <c r="R63" s="51"/>
    </row>
    <row r="64" spans="1:18" x14ac:dyDescent="0.25">
      <c r="A64" s="2"/>
      <c r="B64" s="99" t="s">
        <v>157</v>
      </c>
      <c r="C64" s="114"/>
      <c r="D64" s="118"/>
      <c r="E64" s="120"/>
      <c r="F64" s="115"/>
      <c r="G64" s="53"/>
      <c r="H64" s="59"/>
      <c r="I64" s="132"/>
      <c r="J64" s="53"/>
      <c r="K64" s="59"/>
      <c r="L64" s="115"/>
      <c r="M64" s="132"/>
      <c r="N64" s="53"/>
      <c r="O64" s="59"/>
      <c r="P64" s="115"/>
      <c r="Q64" s="31"/>
      <c r="R64" s="51"/>
    </row>
    <row r="65" spans="1:18" x14ac:dyDescent="0.25">
      <c r="A65" s="2"/>
      <c r="B65" s="99" t="s">
        <v>158</v>
      </c>
      <c r="C65" s="114"/>
      <c r="D65" s="118"/>
      <c r="E65" s="120"/>
      <c r="F65" s="115"/>
      <c r="G65" s="53"/>
      <c r="H65" s="59"/>
      <c r="I65" s="132"/>
      <c r="J65" s="53"/>
      <c r="K65" s="59"/>
      <c r="L65" s="115"/>
      <c r="M65" s="132"/>
      <c r="N65" s="53"/>
      <c r="O65" s="59"/>
      <c r="P65" s="115"/>
      <c r="Q65" s="31"/>
      <c r="R65" s="51"/>
    </row>
    <row r="66" spans="1:18" x14ac:dyDescent="0.25">
      <c r="A66" s="2"/>
      <c r="B66" s="99" t="s">
        <v>159</v>
      </c>
      <c r="C66" s="114"/>
      <c r="D66" s="118"/>
      <c r="E66" s="120"/>
      <c r="F66" s="115"/>
      <c r="G66" s="53"/>
      <c r="H66" s="59"/>
      <c r="I66" s="132"/>
      <c r="J66" s="53"/>
      <c r="K66" s="59"/>
      <c r="L66" s="115"/>
      <c r="M66" s="132"/>
      <c r="N66" s="53"/>
      <c r="O66" s="59"/>
      <c r="P66" s="115"/>
      <c r="Q66" s="31"/>
      <c r="R66" s="51"/>
    </row>
    <row r="67" spans="1:18" x14ac:dyDescent="0.25">
      <c r="A67" s="2"/>
      <c r="B67" s="99" t="s">
        <v>160</v>
      </c>
      <c r="C67" s="114"/>
      <c r="D67" s="118"/>
      <c r="E67" s="120"/>
      <c r="F67" s="115"/>
      <c r="G67" s="53"/>
      <c r="H67" s="59"/>
      <c r="I67" s="132"/>
      <c r="J67" s="53"/>
      <c r="K67" s="59"/>
      <c r="L67" s="115"/>
      <c r="M67" s="132"/>
      <c r="N67" s="53"/>
      <c r="O67" s="59"/>
      <c r="P67" s="115"/>
      <c r="Q67" s="31"/>
      <c r="R67" s="51"/>
    </row>
    <row r="68" spans="1:18" x14ac:dyDescent="0.25">
      <c r="A68" s="2"/>
      <c r="B68" s="99" t="s">
        <v>161</v>
      </c>
      <c r="C68" s="114"/>
      <c r="D68" s="118"/>
      <c r="E68" s="120"/>
      <c r="F68" s="115"/>
      <c r="G68" s="53"/>
      <c r="H68" s="59"/>
      <c r="I68" s="132"/>
      <c r="J68" s="53"/>
      <c r="K68" s="59"/>
      <c r="L68" s="115"/>
      <c r="M68" s="132"/>
      <c r="N68" s="53"/>
      <c r="O68" s="59"/>
      <c r="P68" s="115"/>
      <c r="Q68" s="31"/>
      <c r="R68" s="51"/>
    </row>
    <row r="69" spans="1:18" x14ac:dyDescent="0.25">
      <c r="A69" s="2"/>
      <c r="B69" s="99" t="s">
        <v>162</v>
      </c>
      <c r="C69" s="114"/>
      <c r="D69" s="118"/>
      <c r="E69" s="120"/>
      <c r="F69" s="115"/>
      <c r="G69" s="53"/>
      <c r="H69" s="59"/>
      <c r="I69" s="132"/>
      <c r="J69" s="53"/>
      <c r="K69" s="59"/>
      <c r="L69" s="115"/>
      <c r="M69" s="132"/>
      <c r="N69" s="53"/>
      <c r="O69" s="59"/>
      <c r="P69" s="115"/>
      <c r="Q69" s="31"/>
      <c r="R69" s="51"/>
    </row>
    <row r="70" spans="1:18" x14ac:dyDescent="0.25">
      <c r="A70" s="2"/>
      <c r="B70" s="99" t="s">
        <v>163</v>
      </c>
      <c r="C70" s="114"/>
      <c r="D70" s="118"/>
      <c r="E70" s="120"/>
      <c r="F70" s="115"/>
      <c r="G70" s="53"/>
      <c r="H70" s="59"/>
      <c r="I70" s="132"/>
      <c r="J70" s="53"/>
      <c r="K70" s="59"/>
      <c r="L70" s="115"/>
      <c r="M70" s="132"/>
      <c r="N70" s="53"/>
      <c r="O70" s="59"/>
      <c r="P70" s="115"/>
      <c r="Q70" s="31"/>
      <c r="R70" s="51"/>
    </row>
    <row r="71" spans="1:18" x14ac:dyDescent="0.25">
      <c r="A71" s="2"/>
      <c r="B71" s="99" t="s">
        <v>164</v>
      </c>
      <c r="C71" s="114"/>
      <c r="D71" s="118"/>
      <c r="E71" s="120"/>
      <c r="F71" s="115"/>
      <c r="G71" s="53"/>
      <c r="H71" s="59"/>
      <c r="I71" s="132"/>
      <c r="J71" s="53"/>
      <c r="K71" s="59"/>
      <c r="L71" s="115"/>
      <c r="M71" s="132"/>
      <c r="N71" s="53"/>
      <c r="O71" s="59"/>
      <c r="P71" s="115"/>
      <c r="Q71" s="31"/>
      <c r="R71" s="51"/>
    </row>
    <row r="72" spans="1:18" x14ac:dyDescent="0.25">
      <c r="A72" s="2"/>
      <c r="B72" s="99" t="s">
        <v>165</v>
      </c>
      <c r="C72" s="114"/>
      <c r="D72" s="118"/>
      <c r="E72" s="120"/>
      <c r="F72" s="115"/>
      <c r="G72" s="53"/>
      <c r="H72" s="59"/>
      <c r="I72" s="132"/>
      <c r="J72" s="53"/>
      <c r="K72" s="59"/>
      <c r="L72" s="115"/>
      <c r="M72" s="132"/>
      <c r="N72" s="53"/>
      <c r="O72" s="59"/>
      <c r="P72" s="115"/>
      <c r="Q72" s="31"/>
      <c r="R72" s="51"/>
    </row>
    <row r="73" spans="1:18" x14ac:dyDescent="0.25">
      <c r="A73" s="2"/>
      <c r="B73" s="99" t="s">
        <v>166</v>
      </c>
      <c r="C73" s="114"/>
      <c r="D73" s="118"/>
      <c r="E73" s="120"/>
      <c r="F73" s="115"/>
      <c r="G73" s="53"/>
      <c r="H73" s="59"/>
      <c r="I73" s="132"/>
      <c r="J73" s="53"/>
      <c r="K73" s="59"/>
      <c r="L73" s="115"/>
      <c r="M73" s="132"/>
      <c r="N73" s="53"/>
      <c r="O73" s="59"/>
      <c r="P73" s="115"/>
      <c r="Q73" s="31"/>
      <c r="R73" s="51"/>
    </row>
    <row r="74" spans="1:18" x14ac:dyDescent="0.25">
      <c r="A74" s="2"/>
      <c r="B74" s="99" t="s">
        <v>167</v>
      </c>
      <c r="C74" s="114"/>
      <c r="D74" s="118"/>
      <c r="E74" s="120"/>
      <c r="F74" s="115"/>
      <c r="G74" s="53"/>
      <c r="H74" s="59"/>
      <c r="I74" s="132"/>
      <c r="J74" s="53"/>
      <c r="K74" s="59"/>
      <c r="L74" s="115"/>
      <c r="M74" s="132"/>
      <c r="N74" s="53"/>
      <c r="O74" s="59"/>
      <c r="P74" s="115"/>
      <c r="Q74" s="31"/>
      <c r="R74" s="51"/>
    </row>
    <row r="75" spans="1:18" x14ac:dyDescent="0.25">
      <c r="A75" s="2"/>
      <c r="B75" s="99" t="s">
        <v>168</v>
      </c>
      <c r="C75" s="114"/>
      <c r="D75" s="118"/>
      <c r="E75" s="120"/>
      <c r="F75" s="115"/>
      <c r="G75" s="53"/>
      <c r="H75" s="59"/>
      <c r="I75" s="132"/>
      <c r="J75" s="53"/>
      <c r="K75" s="59"/>
      <c r="L75" s="115"/>
      <c r="M75" s="132"/>
      <c r="N75" s="53"/>
      <c r="O75" s="59"/>
      <c r="P75" s="115"/>
      <c r="Q75" s="31"/>
      <c r="R75" s="51"/>
    </row>
    <row r="76" spans="1:18" x14ac:dyDescent="0.25">
      <c r="A76" s="19">
        <v>4</v>
      </c>
      <c r="B76" s="30" t="s">
        <v>10</v>
      </c>
      <c r="C76" s="114">
        <f>+R76*0.05</f>
        <v>1200.804479379721</v>
      </c>
      <c r="D76" s="118">
        <f>C76/8</f>
        <v>150.10055992246512</v>
      </c>
      <c r="E76" s="120">
        <f>+R76*0.075</f>
        <v>1801.2067190695814</v>
      </c>
      <c r="F76" s="158">
        <f>E76/8</f>
        <v>225.15083988369767</v>
      </c>
      <c r="G76" s="53">
        <f>+R76*0.105</f>
        <v>2521.6894066974137</v>
      </c>
      <c r="H76" s="118">
        <f>G76/8</f>
        <v>315.21117583717671</v>
      </c>
      <c r="I76" s="132">
        <f>+R76*1.04</f>
        <v>24976.733171098196</v>
      </c>
      <c r="J76" s="53">
        <f>+I76*0.075</f>
        <v>1873.2549878323646</v>
      </c>
      <c r="K76" s="59">
        <f>I76*8%</f>
        <v>1998.1386536878558</v>
      </c>
      <c r="L76" s="59">
        <f>J76*8%</f>
        <v>149.86039902658916</v>
      </c>
      <c r="M76" s="132">
        <f>+I76*1.045</f>
        <v>26100.686163797614</v>
      </c>
      <c r="N76" s="53">
        <f>+M76*0.055</f>
        <v>1435.5377390088688</v>
      </c>
      <c r="O76" s="59">
        <f>M76*8%</f>
        <v>2088.0548931038093</v>
      </c>
      <c r="P76" s="115">
        <f>N76*8%</f>
        <v>114.84301912070951</v>
      </c>
      <c r="Q76" s="31"/>
      <c r="R76" s="51">
        <v>24016.089587594419</v>
      </c>
    </row>
    <row r="77" spans="1:18" x14ac:dyDescent="0.25">
      <c r="A77" s="2"/>
      <c r="B77" s="99" t="s">
        <v>245</v>
      </c>
      <c r="C77" s="114"/>
      <c r="D77" s="118"/>
      <c r="E77" s="120"/>
      <c r="F77" s="115"/>
      <c r="G77" s="53"/>
      <c r="H77" s="59"/>
      <c r="I77" s="132"/>
      <c r="J77" s="53"/>
      <c r="K77" s="59"/>
      <c r="L77" s="115"/>
      <c r="M77" s="132"/>
      <c r="N77" s="53"/>
      <c r="O77" s="59"/>
      <c r="P77" s="115"/>
      <c r="Q77" s="31"/>
      <c r="R77" s="51"/>
    </row>
    <row r="78" spans="1:18" x14ac:dyDescent="0.25">
      <c r="A78" s="2"/>
      <c r="B78" s="99" t="s">
        <v>170</v>
      </c>
      <c r="C78" s="114"/>
      <c r="D78" s="118"/>
      <c r="E78" s="120"/>
      <c r="F78" s="115"/>
      <c r="G78" s="53"/>
      <c r="H78" s="59"/>
      <c r="I78" s="132"/>
      <c r="J78" s="53"/>
      <c r="K78" s="59"/>
      <c r="L78" s="115"/>
      <c r="M78" s="132"/>
      <c r="N78" s="53"/>
      <c r="O78" s="59"/>
      <c r="P78" s="115"/>
      <c r="Q78" s="31"/>
      <c r="R78" s="51"/>
    </row>
    <row r="79" spans="1:18" x14ac:dyDescent="0.25">
      <c r="A79" s="2"/>
      <c r="B79" s="99" t="s">
        <v>171</v>
      </c>
      <c r="C79" s="114"/>
      <c r="D79" s="118"/>
      <c r="E79" s="120"/>
      <c r="F79" s="115"/>
      <c r="G79" s="53"/>
      <c r="H79" s="59"/>
      <c r="I79" s="132"/>
      <c r="J79" s="53"/>
      <c r="K79" s="59"/>
      <c r="L79" s="115"/>
      <c r="M79" s="132"/>
      <c r="N79" s="53"/>
      <c r="O79" s="59"/>
      <c r="P79" s="115"/>
      <c r="Q79" s="31"/>
      <c r="R79" s="51"/>
    </row>
    <row r="80" spans="1:18" x14ac:dyDescent="0.25">
      <c r="A80" s="2"/>
      <c r="B80" s="99" t="s">
        <v>172</v>
      </c>
      <c r="C80" s="114"/>
      <c r="D80" s="118"/>
      <c r="E80" s="120"/>
      <c r="F80" s="115"/>
      <c r="G80" s="53"/>
      <c r="H80" s="59"/>
      <c r="I80" s="132"/>
      <c r="J80" s="53"/>
      <c r="K80" s="59"/>
      <c r="L80" s="115"/>
      <c r="M80" s="132"/>
      <c r="N80" s="53"/>
      <c r="O80" s="59"/>
      <c r="P80" s="115"/>
      <c r="Q80" s="31"/>
      <c r="R80" s="51"/>
    </row>
    <row r="81" spans="1:18" x14ac:dyDescent="0.25">
      <c r="A81" s="2"/>
      <c r="B81" s="99" t="s">
        <v>1136</v>
      </c>
      <c r="C81" s="114"/>
      <c r="D81" s="118"/>
      <c r="E81" s="120"/>
      <c r="F81" s="115"/>
      <c r="G81" s="53"/>
      <c r="H81" s="59"/>
      <c r="I81" s="132"/>
      <c r="J81" s="53"/>
      <c r="K81" s="59"/>
      <c r="L81" s="115"/>
      <c r="M81" s="132"/>
      <c r="N81" s="53"/>
      <c r="O81" s="59"/>
      <c r="P81" s="115"/>
      <c r="Q81" s="31"/>
      <c r="R81" s="51"/>
    </row>
    <row r="82" spans="1:18" x14ac:dyDescent="0.25">
      <c r="A82" s="2"/>
      <c r="B82" s="99" t="s">
        <v>1137</v>
      </c>
      <c r="C82" s="114"/>
      <c r="D82" s="118"/>
      <c r="E82" s="120"/>
      <c r="F82" s="115"/>
      <c r="G82" s="53"/>
      <c r="H82" s="59"/>
      <c r="I82" s="132"/>
      <c r="J82" s="53"/>
      <c r="K82" s="59"/>
      <c r="L82" s="115"/>
      <c r="M82" s="132"/>
      <c r="N82" s="53"/>
      <c r="O82" s="59"/>
      <c r="P82" s="115"/>
      <c r="Q82" s="31"/>
      <c r="R82" s="51"/>
    </row>
    <row r="83" spans="1:18" x14ac:dyDescent="0.25">
      <c r="A83" s="2"/>
      <c r="B83" s="99" t="s">
        <v>1138</v>
      </c>
      <c r="C83" s="114"/>
      <c r="D83" s="118"/>
      <c r="E83" s="120"/>
      <c r="F83" s="115"/>
      <c r="G83" s="53"/>
      <c r="H83" s="59"/>
      <c r="I83" s="132"/>
      <c r="J83" s="53"/>
      <c r="K83" s="59"/>
      <c r="L83" s="115"/>
      <c r="M83" s="132"/>
      <c r="N83" s="53"/>
      <c r="O83" s="59"/>
      <c r="P83" s="115"/>
      <c r="Q83" s="31"/>
      <c r="R83" s="51"/>
    </row>
    <row r="84" spans="1:18" x14ac:dyDescent="0.25">
      <c r="A84" s="2"/>
      <c r="B84" s="99" t="s">
        <v>1139</v>
      </c>
      <c r="C84" s="114"/>
      <c r="D84" s="118"/>
      <c r="E84" s="120"/>
      <c r="F84" s="115"/>
      <c r="G84" s="53"/>
      <c r="H84" s="59"/>
      <c r="I84" s="132"/>
      <c r="J84" s="53"/>
      <c r="K84" s="59"/>
      <c r="L84" s="115"/>
      <c r="M84" s="132"/>
      <c r="N84" s="53"/>
      <c r="O84" s="59"/>
      <c r="P84" s="115"/>
      <c r="Q84" s="31"/>
      <c r="R84" s="51"/>
    </row>
    <row r="85" spans="1:18" x14ac:dyDescent="0.25">
      <c r="A85" s="2"/>
      <c r="B85" s="99" t="s">
        <v>1140</v>
      </c>
      <c r="C85" s="114"/>
      <c r="D85" s="118"/>
      <c r="E85" s="120"/>
      <c r="F85" s="115"/>
      <c r="G85" s="53"/>
      <c r="H85" s="59"/>
      <c r="I85" s="132"/>
      <c r="J85" s="53"/>
      <c r="K85" s="59"/>
      <c r="L85" s="115"/>
      <c r="M85" s="132"/>
      <c r="N85" s="53"/>
      <c r="O85" s="59"/>
      <c r="P85" s="115"/>
      <c r="Q85" s="31"/>
      <c r="R85" s="51"/>
    </row>
    <row r="86" spans="1:18" x14ac:dyDescent="0.25">
      <c r="A86" s="2"/>
      <c r="B86" s="99" t="s">
        <v>604</v>
      </c>
      <c r="C86" s="114"/>
      <c r="D86" s="118"/>
      <c r="E86" s="120"/>
      <c r="F86" s="115"/>
      <c r="G86" s="53"/>
      <c r="H86" s="59"/>
      <c r="I86" s="132"/>
      <c r="J86" s="53"/>
      <c r="K86" s="59"/>
      <c r="L86" s="115"/>
      <c r="M86" s="132"/>
      <c r="N86" s="53"/>
      <c r="O86" s="59"/>
      <c r="P86" s="115"/>
      <c r="Q86" s="31"/>
      <c r="R86" s="51"/>
    </row>
    <row r="87" spans="1:18" x14ac:dyDescent="0.25">
      <c r="A87" s="2"/>
      <c r="B87" s="99" t="s">
        <v>588</v>
      </c>
      <c r="C87" s="114"/>
      <c r="D87" s="118"/>
      <c r="E87" s="120"/>
      <c r="F87" s="115"/>
      <c r="G87" s="53"/>
      <c r="H87" s="59"/>
      <c r="I87" s="132"/>
      <c r="J87" s="53"/>
      <c r="K87" s="59"/>
      <c r="L87" s="115"/>
      <c r="M87" s="132"/>
      <c r="N87" s="53"/>
      <c r="O87" s="59"/>
      <c r="P87" s="115"/>
      <c r="Q87" s="31"/>
      <c r="R87" s="51"/>
    </row>
    <row r="88" spans="1:18" x14ac:dyDescent="0.25">
      <c r="A88" s="2"/>
      <c r="B88" s="99" t="s">
        <v>605</v>
      </c>
      <c r="C88" s="114"/>
      <c r="D88" s="118"/>
      <c r="E88" s="120"/>
      <c r="F88" s="115"/>
      <c r="G88" s="53"/>
      <c r="H88" s="59"/>
      <c r="I88" s="132"/>
      <c r="J88" s="53"/>
      <c r="K88" s="59"/>
      <c r="L88" s="115"/>
      <c r="M88" s="132"/>
      <c r="N88" s="53"/>
      <c r="O88" s="59"/>
      <c r="P88" s="115"/>
      <c r="Q88" s="31"/>
      <c r="R88" s="51"/>
    </row>
    <row r="89" spans="1:18" x14ac:dyDescent="0.25">
      <c r="A89" s="2"/>
      <c r="B89" s="99" t="s">
        <v>606</v>
      </c>
      <c r="C89" s="114"/>
      <c r="D89" s="118"/>
      <c r="E89" s="120"/>
      <c r="F89" s="115"/>
      <c r="G89" s="53"/>
      <c r="H89" s="59"/>
      <c r="I89" s="132"/>
      <c r="J89" s="53"/>
      <c r="K89" s="59"/>
      <c r="L89" s="115"/>
      <c r="M89" s="132"/>
      <c r="N89" s="53"/>
      <c r="O89" s="59"/>
      <c r="P89" s="115"/>
      <c r="Q89" s="31"/>
      <c r="R89" s="51"/>
    </row>
    <row r="90" spans="1:18" x14ac:dyDescent="0.25">
      <c r="A90" s="2"/>
      <c r="B90" s="99" t="s">
        <v>607</v>
      </c>
      <c r="C90" s="114"/>
      <c r="D90" s="118"/>
      <c r="E90" s="120"/>
      <c r="F90" s="115"/>
      <c r="G90" s="53"/>
      <c r="H90" s="59"/>
      <c r="I90" s="132"/>
      <c r="J90" s="53"/>
      <c r="K90" s="59"/>
      <c r="L90" s="115"/>
      <c r="M90" s="132"/>
      <c r="N90" s="53"/>
      <c r="O90" s="59"/>
      <c r="P90" s="115"/>
      <c r="Q90" s="31"/>
      <c r="R90" s="51"/>
    </row>
    <row r="91" spans="1:18" x14ac:dyDescent="0.25">
      <c r="A91" s="2"/>
      <c r="B91" s="105" t="s">
        <v>911</v>
      </c>
      <c r="C91" s="114"/>
      <c r="D91" s="118"/>
      <c r="E91" s="120"/>
      <c r="F91" s="115"/>
      <c r="G91" s="53"/>
      <c r="H91" s="59"/>
      <c r="I91" s="132"/>
      <c r="J91" s="53"/>
      <c r="K91" s="59"/>
      <c r="L91" s="115"/>
      <c r="M91" s="132"/>
      <c r="N91" s="53"/>
      <c r="O91" s="59"/>
      <c r="P91" s="115"/>
      <c r="Q91" s="31"/>
      <c r="R91" s="51"/>
    </row>
    <row r="92" spans="1:18" x14ac:dyDescent="0.25">
      <c r="A92" s="19">
        <v>5</v>
      </c>
      <c r="B92" s="30" t="s">
        <v>11</v>
      </c>
      <c r="C92" s="114">
        <f>+R92*0.05</f>
        <v>1423.5336973677527</v>
      </c>
      <c r="D92" s="118">
        <f>C92/8</f>
        <v>177.94171217096908</v>
      </c>
      <c r="E92" s="120">
        <f>+R92*0.075</f>
        <v>2135.3005460516288</v>
      </c>
      <c r="F92" s="158">
        <f>E92/8</f>
        <v>266.9125682564536</v>
      </c>
      <c r="G92" s="53">
        <f>+R92*0.105</f>
        <v>2989.4207644722801</v>
      </c>
      <c r="H92" s="118">
        <f>G92/8</f>
        <v>373.67759555903501</v>
      </c>
      <c r="I92" s="132">
        <f>+R92*1.04</f>
        <v>29609.500905249253</v>
      </c>
      <c r="J92" s="53">
        <f>+I92*0.075</f>
        <v>2220.7125678936941</v>
      </c>
      <c r="K92" s="59">
        <f>I92*8%</f>
        <v>2368.7600724199401</v>
      </c>
      <c r="L92" s="59">
        <f>J92*8%</f>
        <v>177.65700543149552</v>
      </c>
      <c r="M92" s="132">
        <f>+I92*1.045</f>
        <v>30941.928445985468</v>
      </c>
      <c r="N92" s="53">
        <f>+M92*0.055</f>
        <v>1701.8060645292007</v>
      </c>
      <c r="O92" s="59">
        <f>M92*8%</f>
        <v>2475.3542756788374</v>
      </c>
      <c r="P92" s="115">
        <f>N92*8%</f>
        <v>136.14448516233605</v>
      </c>
      <c r="Q92" s="31"/>
      <c r="R92" s="51">
        <v>28470.673947355051</v>
      </c>
    </row>
    <row r="93" spans="1:18" x14ac:dyDescent="0.25">
      <c r="A93" s="2"/>
      <c r="B93" s="99" t="s">
        <v>32</v>
      </c>
      <c r="C93" s="114"/>
      <c r="D93" s="118"/>
      <c r="E93" s="120"/>
      <c r="F93" s="115"/>
      <c r="G93" s="53"/>
      <c r="H93" s="59"/>
      <c r="I93" s="132"/>
      <c r="J93" s="53"/>
      <c r="K93" s="59"/>
      <c r="L93" s="115"/>
      <c r="M93" s="132"/>
      <c r="N93" s="53"/>
      <c r="O93" s="59"/>
      <c r="P93" s="115"/>
      <c r="Q93" s="31"/>
      <c r="R93" s="51"/>
    </row>
    <row r="94" spans="1:18" x14ac:dyDescent="0.25">
      <c r="A94" s="2"/>
      <c r="B94" s="99" t="s">
        <v>110</v>
      </c>
      <c r="C94" s="114"/>
      <c r="D94" s="118"/>
      <c r="E94" s="120"/>
      <c r="F94" s="115"/>
      <c r="G94" s="53"/>
      <c r="H94" s="59"/>
      <c r="I94" s="132"/>
      <c r="J94" s="53"/>
      <c r="K94" s="59"/>
      <c r="L94" s="115"/>
      <c r="M94" s="132"/>
      <c r="N94" s="53"/>
      <c r="O94" s="59"/>
      <c r="P94" s="115"/>
      <c r="Q94" s="31"/>
      <c r="R94" s="51"/>
    </row>
    <row r="95" spans="1:18" ht="26.4" x14ac:dyDescent="0.25">
      <c r="A95" s="2"/>
      <c r="B95" s="99" t="s">
        <v>1081</v>
      </c>
      <c r="C95" s="114"/>
      <c r="D95" s="118"/>
      <c r="E95" s="120"/>
      <c r="F95" s="115"/>
      <c r="G95" s="53"/>
      <c r="H95" s="59"/>
      <c r="I95" s="132"/>
      <c r="J95" s="53"/>
      <c r="K95" s="59"/>
      <c r="L95" s="115"/>
      <c r="M95" s="132"/>
      <c r="N95" s="53"/>
      <c r="O95" s="59"/>
      <c r="P95" s="115"/>
      <c r="Q95" s="31"/>
      <c r="R95" s="51"/>
    </row>
    <row r="96" spans="1:18" x14ac:dyDescent="0.25">
      <c r="A96" s="2"/>
      <c r="B96" s="99" t="s">
        <v>297</v>
      </c>
      <c r="C96" s="114"/>
      <c r="D96" s="118"/>
      <c r="E96" s="120"/>
      <c r="F96" s="115"/>
      <c r="G96" s="53"/>
      <c r="H96" s="59"/>
      <c r="I96" s="132"/>
      <c r="J96" s="53"/>
      <c r="K96" s="59"/>
      <c r="L96" s="115"/>
      <c r="M96" s="132"/>
      <c r="N96" s="53"/>
      <c r="O96" s="59"/>
      <c r="P96" s="115"/>
      <c r="Q96" s="31"/>
      <c r="R96" s="51"/>
    </row>
    <row r="97" spans="1:18" x14ac:dyDescent="0.25">
      <c r="A97" s="2"/>
      <c r="B97" s="99" t="s">
        <v>298</v>
      </c>
      <c r="C97" s="114"/>
      <c r="D97" s="118"/>
      <c r="E97" s="120"/>
      <c r="F97" s="115"/>
      <c r="G97" s="53"/>
      <c r="H97" s="59"/>
      <c r="I97" s="132"/>
      <c r="J97" s="53"/>
      <c r="K97" s="59"/>
      <c r="L97" s="115"/>
      <c r="M97" s="132"/>
      <c r="N97" s="53"/>
      <c r="O97" s="59"/>
      <c r="P97" s="115"/>
      <c r="Q97" s="31"/>
      <c r="R97" s="51"/>
    </row>
    <row r="98" spans="1:18" x14ac:dyDescent="0.25">
      <c r="A98" s="2"/>
      <c r="B98" s="99" t="s">
        <v>1294</v>
      </c>
      <c r="C98" s="114"/>
      <c r="D98" s="118"/>
      <c r="E98" s="120"/>
      <c r="F98" s="115"/>
      <c r="G98" s="53"/>
      <c r="H98" s="59"/>
      <c r="I98" s="132"/>
      <c r="J98" s="53"/>
      <c r="K98" s="59"/>
      <c r="L98" s="115"/>
      <c r="M98" s="132"/>
      <c r="N98" s="53"/>
      <c r="O98" s="59"/>
      <c r="P98" s="115"/>
      <c r="Q98" s="31"/>
      <c r="R98" s="51"/>
    </row>
    <row r="99" spans="1:18" x14ac:dyDescent="0.25">
      <c r="A99" s="19">
        <v>6</v>
      </c>
      <c r="B99" s="30" t="s">
        <v>12</v>
      </c>
      <c r="C99" s="114">
        <f>+R99*0.05</f>
        <v>1341.6688581323399</v>
      </c>
      <c r="D99" s="118">
        <f>C99/8</f>
        <v>167.70860726654249</v>
      </c>
      <c r="E99" s="120">
        <f>+R99*0.075</f>
        <v>2012.5032871985097</v>
      </c>
      <c r="F99" s="158">
        <f>E99/8</f>
        <v>251.56291089981372</v>
      </c>
      <c r="G99" s="53">
        <f>+R99*0.105</f>
        <v>2817.5046020779137</v>
      </c>
      <c r="H99" s="118">
        <f>G99/8</f>
        <v>352.18807525973921</v>
      </c>
      <c r="I99" s="132">
        <f>+R99*1.04</f>
        <v>27906.712249152672</v>
      </c>
      <c r="J99" s="53">
        <f>+I99*0.075</f>
        <v>2093.0034186864505</v>
      </c>
      <c r="K99" s="59">
        <f>I99*8%</f>
        <v>2232.5369799322139</v>
      </c>
      <c r="L99" s="59">
        <f>J99*8%</f>
        <v>167.44027349491603</v>
      </c>
      <c r="M99" s="132">
        <f>+I99*1.045</f>
        <v>29162.514300364539</v>
      </c>
      <c r="N99" s="53">
        <f>+M99*0.055</f>
        <v>1603.9382865200496</v>
      </c>
      <c r="O99" s="59">
        <f>M99*8%</f>
        <v>2333.0011440291632</v>
      </c>
      <c r="P99" s="115">
        <f>N99*8%</f>
        <v>128.31506292160398</v>
      </c>
      <c r="Q99" s="31"/>
      <c r="R99" s="51">
        <v>26833.377162646797</v>
      </c>
    </row>
    <row r="100" spans="1:18" x14ac:dyDescent="0.25">
      <c r="A100" s="2"/>
      <c r="B100" s="99" t="s">
        <v>245</v>
      </c>
      <c r="C100" s="114"/>
      <c r="D100" s="118"/>
      <c r="E100" s="120"/>
      <c r="F100" s="115"/>
      <c r="G100" s="53"/>
      <c r="H100" s="59"/>
      <c r="I100" s="132"/>
      <c r="J100" s="53"/>
      <c r="K100" s="59"/>
      <c r="L100" s="115"/>
      <c r="M100" s="132"/>
      <c r="N100" s="53"/>
      <c r="O100" s="59"/>
      <c r="P100" s="115"/>
      <c r="Q100" s="31"/>
      <c r="R100" s="51"/>
    </row>
    <row r="101" spans="1:18" x14ac:dyDescent="0.25">
      <c r="A101" s="2"/>
      <c r="B101" s="99" t="s">
        <v>299</v>
      </c>
      <c r="C101" s="114"/>
      <c r="D101" s="118"/>
      <c r="E101" s="120"/>
      <c r="F101" s="115"/>
      <c r="G101" s="53"/>
      <c r="H101" s="59"/>
      <c r="I101" s="132"/>
      <c r="J101" s="53"/>
      <c r="K101" s="59"/>
      <c r="L101" s="115"/>
      <c r="M101" s="132"/>
      <c r="N101" s="53"/>
      <c r="O101" s="59"/>
      <c r="P101" s="115"/>
      <c r="Q101" s="31"/>
      <c r="R101" s="51"/>
    </row>
    <row r="102" spans="1:18" x14ac:dyDescent="0.25">
      <c r="A102" s="2"/>
      <c r="B102" s="99" t="s">
        <v>300</v>
      </c>
      <c r="C102" s="114"/>
      <c r="D102" s="118"/>
      <c r="E102" s="120"/>
      <c r="F102" s="115"/>
      <c r="G102" s="53"/>
      <c r="H102" s="59"/>
      <c r="I102" s="132"/>
      <c r="J102" s="53"/>
      <c r="K102" s="59"/>
      <c r="L102" s="115"/>
      <c r="M102" s="132"/>
      <c r="N102" s="53"/>
      <c r="O102" s="59"/>
      <c r="P102" s="115"/>
      <c r="Q102" s="31"/>
      <c r="R102" s="51"/>
    </row>
    <row r="103" spans="1:18" x14ac:dyDescent="0.25">
      <c r="A103" s="2"/>
      <c r="B103" s="99" t="s">
        <v>301</v>
      </c>
      <c r="C103" s="114"/>
      <c r="D103" s="118"/>
      <c r="E103" s="120"/>
      <c r="F103" s="115"/>
      <c r="G103" s="53"/>
      <c r="H103" s="59"/>
      <c r="I103" s="132"/>
      <c r="J103" s="53"/>
      <c r="K103" s="59"/>
      <c r="L103" s="115"/>
      <c r="M103" s="132"/>
      <c r="N103" s="53"/>
      <c r="O103" s="59"/>
      <c r="P103" s="115"/>
      <c r="Q103" s="31"/>
      <c r="R103" s="51"/>
    </row>
    <row r="104" spans="1:18" x14ac:dyDescent="0.25">
      <c r="A104" s="2"/>
      <c r="B104" s="99" t="s">
        <v>302</v>
      </c>
      <c r="C104" s="114"/>
      <c r="D104" s="118"/>
      <c r="E104" s="120"/>
      <c r="F104" s="115"/>
      <c r="G104" s="53"/>
      <c r="H104" s="59"/>
      <c r="I104" s="132"/>
      <c r="J104" s="53"/>
      <c r="K104" s="59"/>
      <c r="L104" s="115"/>
      <c r="M104" s="132"/>
      <c r="N104" s="53"/>
      <c r="O104" s="59"/>
      <c r="P104" s="115"/>
      <c r="Q104" s="31"/>
      <c r="R104" s="51"/>
    </row>
    <row r="105" spans="1:18" x14ac:dyDescent="0.25">
      <c r="A105" s="2"/>
      <c r="B105" s="99" t="s">
        <v>25</v>
      </c>
      <c r="C105" s="114"/>
      <c r="D105" s="118"/>
      <c r="E105" s="120"/>
      <c r="F105" s="115"/>
      <c r="G105" s="53"/>
      <c r="H105" s="59"/>
      <c r="I105" s="132"/>
      <c r="J105" s="53"/>
      <c r="K105" s="59"/>
      <c r="L105" s="115"/>
      <c r="M105" s="132"/>
      <c r="N105" s="53"/>
      <c r="O105" s="59"/>
      <c r="P105" s="115"/>
      <c r="Q105" s="31"/>
      <c r="R105" s="51"/>
    </row>
    <row r="106" spans="1:18" x14ac:dyDescent="0.25">
      <c r="A106" s="2"/>
      <c r="B106" s="99" t="s">
        <v>157</v>
      </c>
      <c r="C106" s="114"/>
      <c r="D106" s="118"/>
      <c r="E106" s="120"/>
      <c r="F106" s="115"/>
      <c r="G106" s="53"/>
      <c r="H106" s="59"/>
      <c r="I106" s="132"/>
      <c r="J106" s="53"/>
      <c r="K106" s="59"/>
      <c r="L106" s="115"/>
      <c r="M106" s="132"/>
      <c r="N106" s="53"/>
      <c r="O106" s="59"/>
      <c r="P106" s="115"/>
      <c r="Q106" s="31"/>
      <c r="R106" s="51"/>
    </row>
    <row r="107" spans="1:18" x14ac:dyDescent="0.25">
      <c r="A107" s="2"/>
      <c r="B107" s="99" t="s">
        <v>303</v>
      </c>
      <c r="C107" s="114"/>
      <c r="D107" s="118"/>
      <c r="E107" s="120"/>
      <c r="F107" s="115"/>
      <c r="G107" s="53"/>
      <c r="H107" s="59"/>
      <c r="I107" s="132"/>
      <c r="J107" s="53"/>
      <c r="K107" s="59"/>
      <c r="L107" s="115"/>
      <c r="M107" s="132"/>
      <c r="N107" s="53"/>
      <c r="O107" s="59"/>
      <c r="P107" s="115"/>
      <c r="Q107" s="31"/>
      <c r="R107" s="51"/>
    </row>
    <row r="108" spans="1:18" x14ac:dyDescent="0.25">
      <c r="A108" s="2"/>
      <c r="B108" s="104" t="s">
        <v>383</v>
      </c>
      <c r="C108" s="114"/>
      <c r="D108" s="118"/>
      <c r="E108" s="120"/>
      <c r="F108" s="115"/>
      <c r="G108" s="53"/>
      <c r="H108" s="59"/>
      <c r="I108" s="132"/>
      <c r="J108" s="53"/>
      <c r="K108" s="59"/>
      <c r="L108" s="115"/>
      <c r="M108" s="132"/>
      <c r="N108" s="53"/>
      <c r="O108" s="59"/>
      <c r="P108" s="115"/>
      <c r="Q108" s="31"/>
      <c r="R108" s="51"/>
    </row>
    <row r="109" spans="1:18" x14ac:dyDescent="0.25">
      <c r="A109" s="19">
        <v>7</v>
      </c>
      <c r="B109" s="30" t="s">
        <v>13</v>
      </c>
      <c r="C109" s="114">
        <f>+R109*0.05</f>
        <v>1231.3882510004739</v>
      </c>
      <c r="D109" s="118">
        <f>C109/8</f>
        <v>153.92353137505924</v>
      </c>
      <c r="E109" s="120">
        <f>+R109*0.075</f>
        <v>1847.0823765007106</v>
      </c>
      <c r="F109" s="158">
        <f>E109/8</f>
        <v>230.88529706258882</v>
      </c>
      <c r="G109" s="53">
        <f>+R109*0.105</f>
        <v>2585.915327100995</v>
      </c>
      <c r="H109" s="118">
        <f>G109/8</f>
        <v>323.23941588762438</v>
      </c>
      <c r="I109" s="132">
        <f>+R109*1.04</f>
        <v>25612.875620809857</v>
      </c>
      <c r="J109" s="53">
        <f>+I109*0.075</f>
        <v>1920.9656715607391</v>
      </c>
      <c r="K109" s="59">
        <f>I109*8%</f>
        <v>2049.0300496647887</v>
      </c>
      <c r="L109" s="59">
        <f>J109*8%</f>
        <v>153.67725372485913</v>
      </c>
      <c r="M109" s="132">
        <f>+I109*1.045</f>
        <v>26765.455023746297</v>
      </c>
      <c r="N109" s="53">
        <f>+M109*0.055</f>
        <v>1472.1000263060464</v>
      </c>
      <c r="O109" s="59">
        <f>M109*8%</f>
        <v>2141.2364018997037</v>
      </c>
      <c r="P109" s="115">
        <f>N109*8%</f>
        <v>117.76800210448371</v>
      </c>
      <c r="Q109" s="31"/>
      <c r="R109" s="51">
        <v>24627.765020009476</v>
      </c>
    </row>
    <row r="110" spans="1:18" x14ac:dyDescent="0.25">
      <c r="A110" s="2"/>
      <c r="B110" s="99" t="s">
        <v>32</v>
      </c>
      <c r="C110" s="114"/>
      <c r="D110" s="118"/>
      <c r="E110" s="120"/>
      <c r="F110" s="115"/>
      <c r="G110" s="53"/>
      <c r="H110" s="59"/>
      <c r="I110" s="132"/>
      <c r="J110" s="53"/>
      <c r="K110" s="59"/>
      <c r="L110" s="115"/>
      <c r="M110" s="132"/>
      <c r="N110" s="53"/>
      <c r="O110" s="59"/>
      <c r="P110" s="115"/>
      <c r="Q110" s="31"/>
      <c r="R110" s="51"/>
    </row>
    <row r="111" spans="1:18" x14ac:dyDescent="0.25">
      <c r="A111" s="2"/>
      <c r="B111" s="99" t="s">
        <v>305</v>
      </c>
      <c r="C111" s="114"/>
      <c r="D111" s="118"/>
      <c r="E111" s="120"/>
      <c r="F111" s="115"/>
      <c r="G111" s="53"/>
      <c r="H111" s="59"/>
      <c r="I111" s="132"/>
      <c r="J111" s="53"/>
      <c r="K111" s="59"/>
      <c r="L111" s="115"/>
      <c r="M111" s="132"/>
      <c r="N111" s="53"/>
      <c r="O111" s="59"/>
      <c r="P111" s="115"/>
      <c r="Q111" s="31"/>
      <c r="R111" s="51"/>
    </row>
    <row r="112" spans="1:18" ht="12.75" customHeight="1" x14ac:dyDescent="0.25">
      <c r="A112" s="2"/>
      <c r="B112" s="103" t="s">
        <v>1385</v>
      </c>
      <c r="C112" s="114"/>
      <c r="D112" s="118"/>
      <c r="E112" s="120"/>
      <c r="F112" s="115"/>
      <c r="G112" s="53"/>
      <c r="H112" s="59"/>
      <c r="I112" s="132"/>
      <c r="J112" s="53"/>
      <c r="K112" s="59"/>
      <c r="L112" s="115"/>
      <c r="M112" s="132"/>
      <c r="N112" s="53"/>
      <c r="O112" s="59"/>
      <c r="P112" s="115"/>
      <c r="Q112" s="31"/>
      <c r="R112" s="51"/>
    </row>
    <row r="113" spans="1:18" x14ac:dyDescent="0.25">
      <c r="A113" s="2"/>
      <c r="B113" s="99" t="s">
        <v>306</v>
      </c>
      <c r="C113" s="114"/>
      <c r="D113" s="118"/>
      <c r="E113" s="120"/>
      <c r="F113" s="115"/>
      <c r="G113" s="53"/>
      <c r="H113" s="59"/>
      <c r="I113" s="132"/>
      <c r="J113" s="53"/>
      <c r="K113" s="59"/>
      <c r="L113" s="115"/>
      <c r="M113" s="132"/>
      <c r="N113" s="53"/>
      <c r="O113" s="59"/>
      <c r="P113" s="115"/>
      <c r="Q113" s="31"/>
      <c r="R113" s="51"/>
    </row>
    <row r="114" spans="1:18" x14ac:dyDescent="0.25">
      <c r="A114" s="2"/>
      <c r="B114" s="99" t="s">
        <v>307</v>
      </c>
      <c r="C114" s="114"/>
      <c r="D114" s="118"/>
      <c r="E114" s="120"/>
      <c r="F114" s="115"/>
      <c r="G114" s="53"/>
      <c r="H114" s="59"/>
      <c r="I114" s="132"/>
      <c r="J114" s="53"/>
      <c r="K114" s="59"/>
      <c r="L114" s="115"/>
      <c r="M114" s="132"/>
      <c r="N114" s="53"/>
      <c r="O114" s="59"/>
      <c r="P114" s="115"/>
      <c r="Q114" s="31"/>
      <c r="R114" s="51"/>
    </row>
    <row r="115" spans="1:18" x14ac:dyDescent="0.25">
      <c r="A115" s="2"/>
      <c r="B115" s="99" t="s">
        <v>308</v>
      </c>
      <c r="C115" s="114"/>
      <c r="D115" s="118"/>
      <c r="E115" s="120"/>
      <c r="F115" s="115"/>
      <c r="G115" s="53"/>
      <c r="H115" s="59"/>
      <c r="I115" s="132"/>
      <c r="J115" s="53"/>
      <c r="K115" s="59"/>
      <c r="L115" s="115"/>
      <c r="M115" s="132"/>
      <c r="N115" s="53"/>
      <c r="O115" s="59"/>
      <c r="P115" s="115"/>
      <c r="Q115" s="31"/>
      <c r="R115" s="51"/>
    </row>
    <row r="116" spans="1:18" x14ac:dyDescent="0.25">
      <c r="A116" s="2"/>
      <c r="B116" s="99" t="s">
        <v>309</v>
      </c>
      <c r="C116" s="114"/>
      <c r="D116" s="118"/>
      <c r="E116" s="120"/>
      <c r="F116" s="115"/>
      <c r="G116" s="53"/>
      <c r="H116" s="59"/>
      <c r="I116" s="132"/>
      <c r="J116" s="53"/>
      <c r="K116" s="59"/>
      <c r="L116" s="115"/>
      <c r="M116" s="132"/>
      <c r="N116" s="53"/>
      <c r="O116" s="59"/>
      <c r="P116" s="115"/>
      <c r="Q116" s="31"/>
      <c r="R116" s="51"/>
    </row>
    <row r="117" spans="1:18" x14ac:dyDescent="0.25">
      <c r="A117" s="2"/>
      <c r="B117" s="99" t="s">
        <v>310</v>
      </c>
      <c r="C117" s="114"/>
      <c r="D117" s="118"/>
      <c r="E117" s="120"/>
      <c r="F117" s="115"/>
      <c r="G117" s="53"/>
      <c r="H117" s="59"/>
      <c r="I117" s="132"/>
      <c r="J117" s="53"/>
      <c r="K117" s="59"/>
      <c r="L117" s="115"/>
      <c r="M117" s="132"/>
      <c r="N117" s="53"/>
      <c r="O117" s="59"/>
      <c r="P117" s="115"/>
      <c r="Q117" s="31"/>
      <c r="R117" s="51"/>
    </row>
    <row r="118" spans="1:18" x14ac:dyDescent="0.25">
      <c r="A118" s="2"/>
      <c r="B118" s="99" t="s">
        <v>311</v>
      </c>
      <c r="C118" s="114"/>
      <c r="D118" s="118"/>
      <c r="E118" s="120"/>
      <c r="F118" s="115"/>
      <c r="G118" s="53"/>
      <c r="H118" s="59"/>
      <c r="I118" s="132"/>
      <c r="J118" s="53"/>
      <c r="K118" s="59"/>
      <c r="L118" s="115"/>
      <c r="M118" s="132"/>
      <c r="N118" s="53"/>
      <c r="O118" s="59"/>
      <c r="P118" s="115"/>
      <c r="Q118" s="31"/>
      <c r="R118" s="51"/>
    </row>
    <row r="119" spans="1:18" x14ac:dyDescent="0.25">
      <c r="A119" s="2"/>
      <c r="B119" s="99" t="s">
        <v>312</v>
      </c>
      <c r="C119" s="114"/>
      <c r="D119" s="118"/>
      <c r="E119" s="120"/>
      <c r="F119" s="115"/>
      <c r="G119" s="53"/>
      <c r="H119" s="59"/>
      <c r="I119" s="132"/>
      <c r="J119" s="53"/>
      <c r="K119" s="59"/>
      <c r="L119" s="115"/>
      <c r="M119" s="132"/>
      <c r="N119" s="53"/>
      <c r="O119" s="59"/>
      <c r="P119" s="115"/>
      <c r="Q119" s="31"/>
      <c r="R119" s="51"/>
    </row>
    <row r="120" spans="1:18" x14ac:dyDescent="0.25">
      <c r="A120" s="2"/>
      <c r="B120" s="99" t="s">
        <v>313</v>
      </c>
      <c r="C120" s="114"/>
      <c r="D120" s="118"/>
      <c r="E120" s="120"/>
      <c r="F120" s="115"/>
      <c r="G120" s="53"/>
      <c r="H120" s="59"/>
      <c r="I120" s="132"/>
      <c r="J120" s="53"/>
      <c r="K120" s="59"/>
      <c r="L120" s="115"/>
      <c r="M120" s="132"/>
      <c r="N120" s="53"/>
      <c r="O120" s="59"/>
      <c r="P120" s="115"/>
      <c r="Q120" s="31"/>
      <c r="R120" s="51"/>
    </row>
    <row r="121" spans="1:18" x14ac:dyDescent="0.25">
      <c r="A121" s="2"/>
      <c r="B121" s="99" t="s">
        <v>314</v>
      </c>
      <c r="C121" s="114"/>
      <c r="D121" s="118"/>
      <c r="E121" s="120"/>
      <c r="F121" s="115"/>
      <c r="G121" s="53"/>
      <c r="H121" s="59"/>
      <c r="I121" s="132"/>
      <c r="J121" s="53"/>
      <c r="K121" s="59"/>
      <c r="L121" s="115"/>
      <c r="M121" s="132"/>
      <c r="N121" s="53"/>
      <c r="O121" s="59"/>
      <c r="P121" s="115"/>
      <c r="Q121" s="31"/>
      <c r="R121" s="51"/>
    </row>
    <row r="122" spans="1:18" x14ac:dyDescent="0.25">
      <c r="A122" s="2"/>
      <c r="B122" s="99" t="s">
        <v>382</v>
      </c>
      <c r="C122" s="114"/>
      <c r="D122" s="118"/>
      <c r="E122" s="120"/>
      <c r="F122" s="115"/>
      <c r="G122" s="53"/>
      <c r="H122" s="59"/>
      <c r="I122" s="132"/>
      <c r="J122" s="53"/>
      <c r="K122" s="59"/>
      <c r="L122" s="115"/>
      <c r="M122" s="132"/>
      <c r="N122" s="53"/>
      <c r="O122" s="59"/>
      <c r="P122" s="115"/>
      <c r="Q122" s="31"/>
      <c r="R122" s="51"/>
    </row>
    <row r="123" spans="1:18" x14ac:dyDescent="0.25">
      <c r="A123" s="2"/>
      <c r="B123" s="99" t="s">
        <v>383</v>
      </c>
      <c r="C123" s="114"/>
      <c r="D123" s="118"/>
      <c r="E123" s="120"/>
      <c r="F123" s="115"/>
      <c r="G123" s="53"/>
      <c r="H123" s="59"/>
      <c r="I123" s="132"/>
      <c r="J123" s="53"/>
      <c r="K123" s="59"/>
      <c r="L123" s="115"/>
      <c r="M123" s="132"/>
      <c r="N123" s="53"/>
      <c r="O123" s="59"/>
      <c r="P123" s="115"/>
      <c r="Q123" s="31"/>
      <c r="R123" s="51"/>
    </row>
    <row r="124" spans="1:18" x14ac:dyDescent="0.25">
      <c r="A124" s="2"/>
      <c r="B124" s="99" t="s">
        <v>620</v>
      </c>
      <c r="C124" s="114"/>
      <c r="D124" s="118"/>
      <c r="E124" s="120"/>
      <c r="F124" s="115"/>
      <c r="G124" s="53"/>
      <c r="H124" s="59"/>
      <c r="I124" s="132"/>
      <c r="J124" s="53"/>
      <c r="K124" s="59"/>
      <c r="L124" s="115"/>
      <c r="M124" s="132"/>
      <c r="N124" s="53"/>
      <c r="O124" s="59"/>
      <c r="P124" s="115"/>
      <c r="Q124" s="31"/>
      <c r="R124" s="51"/>
    </row>
    <row r="125" spans="1:18" x14ac:dyDescent="0.25">
      <c r="A125" s="19">
        <v>8</v>
      </c>
      <c r="B125" s="30" t="s">
        <v>14</v>
      </c>
      <c r="C125" s="114">
        <f>+R125*0.05</f>
        <v>1200.804479379721</v>
      </c>
      <c r="D125" s="118">
        <f>C125/8</f>
        <v>150.10055992246512</v>
      </c>
      <c r="E125" s="120">
        <f>+R125*0.075</f>
        <v>1801.2067190695814</v>
      </c>
      <c r="F125" s="158">
        <f>E125/8</f>
        <v>225.15083988369767</v>
      </c>
      <c r="G125" s="53">
        <f>+R125*0.105</f>
        <v>2521.6894066974137</v>
      </c>
      <c r="H125" s="118">
        <f>G125/8</f>
        <v>315.21117583717671</v>
      </c>
      <c r="I125" s="132">
        <f>+R125*1.04</f>
        <v>24976.733171098196</v>
      </c>
      <c r="J125" s="53">
        <f>+I125*0.075</f>
        <v>1873.2549878323646</v>
      </c>
      <c r="K125" s="59">
        <f>I125*8%</f>
        <v>1998.1386536878558</v>
      </c>
      <c r="L125" s="59">
        <f>J125*8%</f>
        <v>149.86039902658916</v>
      </c>
      <c r="M125" s="132">
        <f>+I125*1.045</f>
        <v>26100.686163797614</v>
      </c>
      <c r="N125" s="53">
        <f>+M125*0.055</f>
        <v>1435.5377390088688</v>
      </c>
      <c r="O125" s="59">
        <f>M125*8%</f>
        <v>2088.0548931038093</v>
      </c>
      <c r="P125" s="115">
        <f>N125*8%</f>
        <v>114.84301912070951</v>
      </c>
      <c r="Q125" s="31"/>
      <c r="R125" s="51">
        <v>24016.089587594419</v>
      </c>
    </row>
    <row r="126" spans="1:18" x14ac:dyDescent="0.25">
      <c r="A126" s="2"/>
      <c r="B126" s="99" t="s">
        <v>33</v>
      </c>
      <c r="C126" s="114"/>
      <c r="D126" s="118"/>
      <c r="E126" s="120"/>
      <c r="F126" s="115"/>
      <c r="G126" s="53"/>
      <c r="H126" s="59"/>
      <c r="I126" s="132"/>
      <c r="J126" s="53"/>
      <c r="K126" s="59"/>
      <c r="L126" s="115"/>
      <c r="M126" s="132"/>
      <c r="N126" s="53"/>
      <c r="O126" s="59"/>
      <c r="P126" s="115"/>
      <c r="Q126" s="31"/>
      <c r="R126" s="51"/>
    </row>
    <row r="127" spans="1:18" x14ac:dyDescent="0.25">
      <c r="A127" s="2"/>
      <c r="B127" s="99" t="s">
        <v>315</v>
      </c>
      <c r="C127" s="114"/>
      <c r="D127" s="118"/>
      <c r="E127" s="120"/>
      <c r="F127" s="115"/>
      <c r="G127" s="53"/>
      <c r="H127" s="59"/>
      <c r="I127" s="132"/>
      <c r="J127" s="53"/>
      <c r="K127" s="59"/>
      <c r="L127" s="115"/>
      <c r="M127" s="132"/>
      <c r="N127" s="53"/>
      <c r="O127" s="59"/>
      <c r="P127" s="115"/>
      <c r="Q127" s="31"/>
      <c r="R127" s="51"/>
    </row>
    <row r="128" spans="1:18" x14ac:dyDescent="0.25">
      <c r="A128" s="2"/>
      <c r="B128" s="99" t="s">
        <v>605</v>
      </c>
      <c r="C128" s="114"/>
      <c r="D128" s="118"/>
      <c r="E128" s="120"/>
      <c r="F128" s="115"/>
      <c r="G128" s="53"/>
      <c r="H128" s="59"/>
      <c r="I128" s="132"/>
      <c r="J128" s="53"/>
      <c r="K128" s="59"/>
      <c r="L128" s="115"/>
      <c r="M128" s="132"/>
      <c r="N128" s="53"/>
      <c r="O128" s="59"/>
      <c r="P128" s="115"/>
      <c r="Q128" s="31"/>
      <c r="R128" s="51"/>
    </row>
    <row r="129" spans="1:18" x14ac:dyDescent="0.25">
      <c r="A129" s="2"/>
      <c r="B129" s="99" t="s">
        <v>316</v>
      </c>
      <c r="C129" s="114"/>
      <c r="D129" s="118"/>
      <c r="E129" s="120"/>
      <c r="F129" s="115"/>
      <c r="G129" s="53"/>
      <c r="H129" s="59"/>
      <c r="I129" s="132"/>
      <c r="J129" s="53"/>
      <c r="K129" s="59"/>
      <c r="L129" s="115"/>
      <c r="M129" s="132"/>
      <c r="N129" s="53"/>
      <c r="O129" s="59"/>
      <c r="P129" s="115"/>
      <c r="Q129" s="31"/>
      <c r="R129" s="51"/>
    </row>
    <row r="130" spans="1:18" x14ac:dyDescent="0.25">
      <c r="A130" s="2"/>
      <c r="B130" s="99" t="s">
        <v>317</v>
      </c>
      <c r="C130" s="114"/>
      <c r="D130" s="118"/>
      <c r="E130" s="120"/>
      <c r="F130" s="115"/>
      <c r="G130" s="53"/>
      <c r="H130" s="59"/>
      <c r="I130" s="132"/>
      <c r="J130" s="53"/>
      <c r="K130" s="59"/>
      <c r="L130" s="115"/>
      <c r="M130" s="132"/>
      <c r="N130" s="53"/>
      <c r="O130" s="59"/>
      <c r="P130" s="115"/>
      <c r="Q130" s="31"/>
      <c r="R130" s="51"/>
    </row>
    <row r="131" spans="1:18" ht="24" customHeight="1" x14ac:dyDescent="0.25">
      <c r="A131" s="2"/>
      <c r="B131" s="103" t="s">
        <v>1386</v>
      </c>
      <c r="C131" s="114"/>
      <c r="D131" s="118"/>
      <c r="E131" s="120"/>
      <c r="F131" s="115"/>
      <c r="G131" s="53"/>
      <c r="H131" s="59"/>
      <c r="I131" s="132"/>
      <c r="J131" s="53"/>
      <c r="K131" s="59"/>
      <c r="L131" s="115"/>
      <c r="M131" s="132"/>
      <c r="N131" s="53"/>
      <c r="O131" s="59"/>
      <c r="P131" s="115"/>
      <c r="Q131" s="31"/>
      <c r="R131" s="51"/>
    </row>
    <row r="132" spans="1:18" x14ac:dyDescent="0.25">
      <c r="A132" s="2"/>
      <c r="B132" s="103" t="s">
        <v>318</v>
      </c>
      <c r="C132" s="114"/>
      <c r="D132" s="118"/>
      <c r="E132" s="120"/>
      <c r="F132" s="115"/>
      <c r="G132" s="53"/>
      <c r="H132" s="59"/>
      <c r="I132" s="132"/>
      <c r="J132" s="53"/>
      <c r="K132" s="59"/>
      <c r="L132" s="115"/>
      <c r="M132" s="132"/>
      <c r="N132" s="53"/>
      <c r="O132" s="59"/>
      <c r="P132" s="115"/>
      <c r="Q132" s="31"/>
      <c r="R132" s="51"/>
    </row>
    <row r="133" spans="1:18" x14ac:dyDescent="0.25">
      <c r="A133" s="2"/>
      <c r="B133" s="99" t="s">
        <v>319</v>
      </c>
      <c r="C133" s="114"/>
      <c r="D133" s="118"/>
      <c r="E133" s="120"/>
      <c r="F133" s="115"/>
      <c r="G133" s="53"/>
      <c r="H133" s="59"/>
      <c r="I133" s="132"/>
      <c r="J133" s="53"/>
      <c r="K133" s="59"/>
      <c r="L133" s="115"/>
      <c r="M133" s="132"/>
      <c r="N133" s="53"/>
      <c r="O133" s="59"/>
      <c r="P133" s="115"/>
      <c r="Q133" s="31"/>
      <c r="R133" s="51"/>
    </row>
    <row r="134" spans="1:18" x14ac:dyDescent="0.25">
      <c r="A134" s="2"/>
      <c r="B134" s="99" t="s">
        <v>1027</v>
      </c>
      <c r="C134" s="114"/>
      <c r="D134" s="118"/>
      <c r="E134" s="120"/>
      <c r="F134" s="115"/>
      <c r="G134" s="53"/>
      <c r="H134" s="59"/>
      <c r="I134" s="132"/>
      <c r="J134" s="53"/>
      <c r="K134" s="59"/>
      <c r="L134" s="115"/>
      <c r="M134" s="132"/>
      <c r="N134" s="53"/>
      <c r="O134" s="59"/>
      <c r="P134" s="115"/>
      <c r="Q134" s="31"/>
      <c r="R134" s="51"/>
    </row>
    <row r="135" spans="1:18" x14ac:dyDescent="0.25">
      <c r="A135" s="2"/>
      <c r="B135" s="99" t="s">
        <v>1028</v>
      </c>
      <c r="C135" s="114"/>
      <c r="D135" s="118"/>
      <c r="E135" s="120"/>
      <c r="F135" s="115"/>
      <c r="G135" s="53"/>
      <c r="H135" s="59"/>
      <c r="I135" s="132"/>
      <c r="J135" s="53"/>
      <c r="K135" s="59"/>
      <c r="L135" s="115"/>
      <c r="M135" s="132"/>
      <c r="N135" s="53"/>
      <c r="O135" s="59"/>
      <c r="P135" s="115"/>
      <c r="Q135" s="31"/>
      <c r="R135" s="51"/>
    </row>
    <row r="136" spans="1:18" x14ac:dyDescent="0.25">
      <c r="A136" s="2"/>
      <c r="B136" s="99" t="s">
        <v>1029</v>
      </c>
      <c r="C136" s="114"/>
      <c r="D136" s="118"/>
      <c r="E136" s="120"/>
      <c r="F136" s="115"/>
      <c r="G136" s="53"/>
      <c r="H136" s="59"/>
      <c r="I136" s="132"/>
      <c r="J136" s="53"/>
      <c r="K136" s="59"/>
      <c r="L136" s="115"/>
      <c r="M136" s="132"/>
      <c r="N136" s="53"/>
      <c r="O136" s="59"/>
      <c r="P136" s="115"/>
      <c r="Q136" s="31"/>
      <c r="R136" s="51"/>
    </row>
    <row r="137" spans="1:18" x14ac:dyDescent="0.25">
      <c r="A137" s="2"/>
      <c r="B137" s="99" t="s">
        <v>1030</v>
      </c>
      <c r="C137" s="114"/>
      <c r="D137" s="118"/>
      <c r="E137" s="120"/>
      <c r="F137" s="115"/>
      <c r="G137" s="53"/>
      <c r="H137" s="59"/>
      <c r="I137" s="132"/>
      <c r="J137" s="53"/>
      <c r="K137" s="59"/>
      <c r="L137" s="115"/>
      <c r="M137" s="132"/>
      <c r="N137" s="53"/>
      <c r="O137" s="59"/>
      <c r="P137" s="115"/>
      <c r="Q137" s="31"/>
      <c r="R137" s="51"/>
    </row>
    <row r="138" spans="1:18" x14ac:dyDescent="0.25">
      <c r="A138" s="2"/>
      <c r="B138" s="99" t="s">
        <v>384</v>
      </c>
      <c r="C138" s="114"/>
      <c r="D138" s="118"/>
      <c r="E138" s="120"/>
      <c r="F138" s="115"/>
      <c r="G138" s="53"/>
      <c r="H138" s="59"/>
      <c r="I138" s="132"/>
      <c r="J138" s="53"/>
      <c r="K138" s="59"/>
      <c r="L138" s="115"/>
      <c r="M138" s="132"/>
      <c r="N138" s="53"/>
      <c r="O138" s="59"/>
      <c r="P138" s="115"/>
      <c r="Q138" s="31"/>
      <c r="R138" s="51"/>
    </row>
    <row r="139" spans="1:18" x14ac:dyDescent="0.25">
      <c r="A139" s="2"/>
      <c r="B139" s="99" t="s">
        <v>1031</v>
      </c>
      <c r="C139" s="114"/>
      <c r="D139" s="118"/>
      <c r="E139" s="120"/>
      <c r="F139" s="115"/>
      <c r="G139" s="53"/>
      <c r="H139" s="59"/>
      <c r="I139" s="132"/>
      <c r="J139" s="53"/>
      <c r="K139" s="59"/>
      <c r="L139" s="115"/>
      <c r="M139" s="132"/>
      <c r="N139" s="53"/>
      <c r="O139" s="59"/>
      <c r="P139" s="115"/>
      <c r="Q139" s="31"/>
      <c r="R139" s="51"/>
    </row>
    <row r="140" spans="1:18" x14ac:dyDescent="0.25">
      <c r="A140" s="2"/>
      <c r="B140" s="99" t="s">
        <v>335</v>
      </c>
      <c r="C140" s="114"/>
      <c r="D140" s="118"/>
      <c r="E140" s="120"/>
      <c r="F140" s="115"/>
      <c r="G140" s="53"/>
      <c r="H140" s="59"/>
      <c r="I140" s="132"/>
      <c r="J140" s="53"/>
      <c r="K140" s="59"/>
      <c r="L140" s="115"/>
      <c r="M140" s="132"/>
      <c r="N140" s="53"/>
      <c r="O140" s="59"/>
      <c r="P140" s="115"/>
      <c r="Q140" s="31"/>
      <c r="R140" s="51"/>
    </row>
    <row r="141" spans="1:18" x14ac:dyDescent="0.25">
      <c r="A141" s="2"/>
      <c r="B141" s="99" t="s">
        <v>883</v>
      </c>
      <c r="C141" s="114"/>
      <c r="D141" s="118"/>
      <c r="E141" s="120"/>
      <c r="F141" s="115"/>
      <c r="G141" s="53"/>
      <c r="H141" s="59"/>
      <c r="I141" s="132"/>
      <c r="J141" s="53"/>
      <c r="K141" s="59"/>
      <c r="L141" s="115"/>
      <c r="M141" s="132"/>
      <c r="N141" s="53"/>
      <c r="O141" s="59"/>
      <c r="P141" s="115"/>
      <c r="Q141" s="31"/>
      <c r="R141" s="51"/>
    </row>
    <row r="142" spans="1:18" x14ac:dyDescent="0.25">
      <c r="A142" s="2"/>
      <c r="B142" s="99" t="s">
        <v>884</v>
      </c>
      <c r="C142" s="114"/>
      <c r="D142" s="118"/>
      <c r="E142" s="120"/>
      <c r="F142" s="115"/>
      <c r="G142" s="53"/>
      <c r="H142" s="59"/>
      <c r="I142" s="132"/>
      <c r="J142" s="53"/>
      <c r="K142" s="59"/>
      <c r="L142" s="115"/>
      <c r="M142" s="132"/>
      <c r="N142" s="53"/>
      <c r="O142" s="59"/>
      <c r="P142" s="115"/>
      <c r="Q142" s="31"/>
      <c r="R142" s="51"/>
    </row>
    <row r="143" spans="1:18" x14ac:dyDescent="0.25">
      <c r="A143" s="19">
        <v>9</v>
      </c>
      <c r="B143" s="30" t="s">
        <v>15</v>
      </c>
      <c r="C143" s="114">
        <f>+R143*0.05</f>
        <v>1166.8941066320349</v>
      </c>
      <c r="D143" s="118">
        <f>C143/8</f>
        <v>145.86176332900436</v>
      </c>
      <c r="E143" s="120">
        <f>+R143*0.075</f>
        <v>1750.3411599480523</v>
      </c>
      <c r="F143" s="158">
        <f>E143/8</f>
        <v>218.79264499350654</v>
      </c>
      <c r="G143" s="53">
        <f>+R143*0.105</f>
        <v>2450.4776239272733</v>
      </c>
      <c r="H143" s="118">
        <f>G143/8</f>
        <v>306.30970299090916</v>
      </c>
      <c r="I143" s="132">
        <f>+R143*1.04</f>
        <v>24271.397417946326</v>
      </c>
      <c r="J143" s="53">
        <f>+I143*0.075</f>
        <v>1820.3548063459743</v>
      </c>
      <c r="K143" s="59">
        <f>I143*8%</f>
        <v>1941.7117934357061</v>
      </c>
      <c r="L143" s="59">
        <f>J143*8%</f>
        <v>145.62838450767796</v>
      </c>
      <c r="M143" s="132">
        <f>+I143*1.045</f>
        <v>25363.61030175391</v>
      </c>
      <c r="N143" s="53">
        <f>+M143*0.055</f>
        <v>1394.998566596465</v>
      </c>
      <c r="O143" s="59">
        <f>M143*8%</f>
        <v>2029.0888241403129</v>
      </c>
      <c r="P143" s="115">
        <f>N143*8%</f>
        <v>111.5998853277172</v>
      </c>
      <c r="Q143" s="31"/>
      <c r="R143" s="51">
        <v>23337.882132640698</v>
      </c>
    </row>
    <row r="144" spans="1:18" x14ac:dyDescent="0.25">
      <c r="A144" s="2"/>
      <c r="B144" s="99" t="s">
        <v>245</v>
      </c>
      <c r="C144" s="114"/>
      <c r="D144" s="118"/>
      <c r="E144" s="120"/>
      <c r="F144" s="115"/>
      <c r="G144" s="53"/>
      <c r="H144" s="59"/>
      <c r="I144" s="132"/>
      <c r="J144" s="53"/>
      <c r="K144" s="59"/>
      <c r="L144" s="115"/>
      <c r="M144" s="132"/>
      <c r="N144" s="53"/>
      <c r="O144" s="59"/>
      <c r="P144" s="115"/>
      <c r="Q144" s="31"/>
      <c r="R144" s="51"/>
    </row>
    <row r="145" spans="1:18" x14ac:dyDescent="0.25">
      <c r="A145" s="2"/>
      <c r="B145" s="99" t="s">
        <v>885</v>
      </c>
      <c r="C145" s="114"/>
      <c r="D145" s="118"/>
      <c r="E145" s="120"/>
      <c r="F145" s="115"/>
      <c r="G145" s="53"/>
      <c r="H145" s="59"/>
      <c r="I145" s="132"/>
      <c r="J145" s="53"/>
      <c r="K145" s="59"/>
      <c r="L145" s="115"/>
      <c r="M145" s="132"/>
      <c r="N145" s="53"/>
      <c r="O145" s="59"/>
      <c r="P145" s="115"/>
      <c r="Q145" s="31"/>
      <c r="R145" s="51"/>
    </row>
    <row r="146" spans="1:18" x14ac:dyDescent="0.25">
      <c r="A146" s="2"/>
      <c r="B146" s="99" t="s">
        <v>886</v>
      </c>
      <c r="C146" s="114"/>
      <c r="D146" s="118"/>
      <c r="E146" s="120"/>
      <c r="F146" s="115"/>
      <c r="G146" s="53"/>
      <c r="H146" s="59"/>
      <c r="I146" s="132"/>
      <c r="J146" s="53"/>
      <c r="K146" s="59"/>
      <c r="L146" s="115"/>
      <c r="M146" s="132"/>
      <c r="N146" s="53"/>
      <c r="O146" s="59"/>
      <c r="P146" s="115"/>
      <c r="Q146" s="31"/>
      <c r="R146" s="51"/>
    </row>
    <row r="147" spans="1:18" x14ac:dyDescent="0.25">
      <c r="A147" s="2"/>
      <c r="B147" s="99" t="s">
        <v>887</v>
      </c>
      <c r="C147" s="114"/>
      <c r="D147" s="118"/>
      <c r="E147" s="120"/>
      <c r="F147" s="115"/>
      <c r="G147" s="53"/>
      <c r="H147" s="59"/>
      <c r="I147" s="132"/>
      <c r="J147" s="53"/>
      <c r="K147" s="59"/>
      <c r="L147" s="115"/>
      <c r="M147" s="132"/>
      <c r="N147" s="53"/>
      <c r="O147" s="59"/>
      <c r="P147" s="115"/>
      <c r="Q147" s="31"/>
      <c r="R147" s="51"/>
    </row>
    <row r="148" spans="1:18" ht="12.75" customHeight="1" x14ac:dyDescent="0.25">
      <c r="A148" s="2"/>
      <c r="B148" s="99" t="s">
        <v>888</v>
      </c>
      <c r="C148" s="114"/>
      <c r="D148" s="118"/>
      <c r="E148" s="120"/>
      <c r="F148" s="115"/>
      <c r="G148" s="53"/>
      <c r="H148" s="59"/>
      <c r="I148" s="132"/>
      <c r="J148" s="53"/>
      <c r="K148" s="59"/>
      <c r="L148" s="115"/>
      <c r="M148" s="132"/>
      <c r="N148" s="53"/>
      <c r="O148" s="59"/>
      <c r="P148" s="115"/>
      <c r="Q148" s="31"/>
      <c r="R148" s="51"/>
    </row>
    <row r="149" spans="1:18" ht="13.5" customHeight="1" x14ac:dyDescent="0.25">
      <c r="A149" s="2"/>
      <c r="B149" s="103" t="s">
        <v>1051</v>
      </c>
      <c r="C149" s="114"/>
      <c r="D149" s="118"/>
      <c r="E149" s="120"/>
      <c r="F149" s="115"/>
      <c r="G149" s="53"/>
      <c r="H149" s="59"/>
      <c r="I149" s="132"/>
      <c r="J149" s="53"/>
      <c r="K149" s="59"/>
      <c r="L149" s="115"/>
      <c r="M149" s="132"/>
      <c r="N149" s="53"/>
      <c r="O149" s="59"/>
      <c r="P149" s="115"/>
      <c r="Q149" s="31"/>
      <c r="R149" s="51"/>
    </row>
    <row r="150" spans="1:18" x14ac:dyDescent="0.25">
      <c r="A150" s="2"/>
      <c r="B150" s="103" t="s">
        <v>1052</v>
      </c>
      <c r="C150" s="114"/>
      <c r="D150" s="118"/>
      <c r="E150" s="120"/>
      <c r="F150" s="115"/>
      <c r="G150" s="53"/>
      <c r="H150" s="59"/>
      <c r="I150" s="132"/>
      <c r="J150" s="53"/>
      <c r="K150" s="59"/>
      <c r="L150" s="115"/>
      <c r="M150" s="132"/>
      <c r="N150" s="53"/>
      <c r="O150" s="59"/>
      <c r="P150" s="115"/>
      <c r="Q150" s="31"/>
      <c r="R150" s="51"/>
    </row>
    <row r="151" spans="1:18" x14ac:dyDescent="0.25">
      <c r="A151" s="2"/>
      <c r="B151" s="99" t="s">
        <v>889</v>
      </c>
      <c r="C151" s="114"/>
      <c r="D151" s="118"/>
      <c r="E151" s="120"/>
      <c r="F151" s="115"/>
      <c r="G151" s="53"/>
      <c r="H151" s="59"/>
      <c r="I151" s="132"/>
      <c r="J151" s="53"/>
      <c r="K151" s="59"/>
      <c r="L151" s="115"/>
      <c r="M151" s="132"/>
      <c r="N151" s="53"/>
      <c r="O151" s="59"/>
      <c r="P151" s="115"/>
      <c r="Q151" s="31"/>
      <c r="R151" s="51"/>
    </row>
    <row r="152" spans="1:18" x14ac:dyDescent="0.25">
      <c r="A152" s="2"/>
      <c r="B152" s="99" t="s">
        <v>354</v>
      </c>
      <c r="C152" s="114"/>
      <c r="D152" s="118"/>
      <c r="E152" s="120"/>
      <c r="F152" s="115"/>
      <c r="G152" s="53"/>
      <c r="H152" s="59"/>
      <c r="I152" s="132"/>
      <c r="J152" s="53"/>
      <c r="K152" s="59"/>
      <c r="L152" s="115"/>
      <c r="M152" s="132"/>
      <c r="N152" s="53"/>
      <c r="O152" s="59"/>
      <c r="P152" s="115"/>
      <c r="Q152" s="31"/>
      <c r="R152" s="51"/>
    </row>
    <row r="153" spans="1:18" x14ac:dyDescent="0.25">
      <c r="A153" s="2"/>
      <c r="B153" s="105" t="s">
        <v>912</v>
      </c>
      <c r="C153" s="114"/>
      <c r="D153" s="118"/>
      <c r="E153" s="120"/>
      <c r="F153" s="115"/>
      <c r="G153" s="53"/>
      <c r="H153" s="59"/>
      <c r="I153" s="132"/>
      <c r="J153" s="53"/>
      <c r="K153" s="59"/>
      <c r="L153" s="115"/>
      <c r="M153" s="132"/>
      <c r="N153" s="53"/>
      <c r="O153" s="59"/>
      <c r="P153" s="115"/>
      <c r="Q153" s="31"/>
      <c r="R153" s="51"/>
    </row>
    <row r="154" spans="1:18" x14ac:dyDescent="0.25">
      <c r="A154" s="19">
        <v>10</v>
      </c>
      <c r="B154" s="30" t="s">
        <v>1054</v>
      </c>
      <c r="C154" s="114">
        <f>+R154*0.05</f>
        <v>1341.2488832395563</v>
      </c>
      <c r="D154" s="118">
        <f>C154/8</f>
        <v>167.65611040494454</v>
      </c>
      <c r="E154" s="120">
        <f>+R154*0.075</f>
        <v>2011.8733248593342</v>
      </c>
      <c r="F154" s="158">
        <f>E154/8</f>
        <v>251.48416560741677</v>
      </c>
      <c r="G154" s="53">
        <f>+R154*0.105</f>
        <v>2816.6226548030677</v>
      </c>
      <c r="H154" s="118">
        <f>G154/8</f>
        <v>352.07783185038346</v>
      </c>
      <c r="I154" s="132">
        <f>+R154*1.04</f>
        <v>27897.976771382771</v>
      </c>
      <c r="J154" s="53">
        <f>+I154*0.075</f>
        <v>2092.3482578537078</v>
      </c>
      <c r="K154" s="59">
        <f>I154*8%</f>
        <v>2231.8381417106216</v>
      </c>
      <c r="L154" s="59">
        <f>J154*8%</f>
        <v>167.38786062829664</v>
      </c>
      <c r="M154" s="132">
        <f>+I154*1.045</f>
        <v>29153.385726094995</v>
      </c>
      <c r="N154" s="53">
        <f>+M154*0.055</f>
        <v>1603.4362149352248</v>
      </c>
      <c r="O154" s="59">
        <f>M154*8%</f>
        <v>2332.2708580875997</v>
      </c>
      <c r="P154" s="115">
        <f>N154*8%</f>
        <v>128.27489719481798</v>
      </c>
      <c r="Q154" s="31"/>
      <c r="R154" s="51">
        <v>26824.977664791124</v>
      </c>
    </row>
    <row r="155" spans="1:18" x14ac:dyDescent="0.25">
      <c r="A155" s="2"/>
      <c r="B155" s="99" t="s">
        <v>34</v>
      </c>
      <c r="C155" s="114"/>
      <c r="D155" s="118"/>
      <c r="E155" s="120"/>
      <c r="F155" s="115"/>
      <c r="G155" s="53"/>
      <c r="H155" s="59"/>
      <c r="I155" s="132"/>
      <c r="J155" s="53"/>
      <c r="K155" s="59"/>
      <c r="L155" s="115"/>
      <c r="M155" s="132"/>
      <c r="N155" s="53"/>
      <c r="O155" s="59"/>
      <c r="P155" s="115"/>
      <c r="Q155" s="31"/>
      <c r="R155" s="51"/>
    </row>
    <row r="156" spans="1:18" x14ac:dyDescent="0.25">
      <c r="A156" s="2"/>
      <c r="B156" s="105" t="s">
        <v>913</v>
      </c>
      <c r="C156" s="114"/>
      <c r="D156" s="118"/>
      <c r="E156" s="120"/>
      <c r="F156" s="115"/>
      <c r="G156" s="53"/>
      <c r="H156" s="59"/>
      <c r="I156" s="132"/>
      <c r="J156" s="53"/>
      <c r="K156" s="59"/>
      <c r="L156" s="115"/>
      <c r="M156" s="132"/>
      <c r="N156" s="53"/>
      <c r="O156" s="59"/>
      <c r="P156" s="115"/>
      <c r="Q156" s="31"/>
      <c r="R156" s="51"/>
    </row>
    <row r="157" spans="1:18" x14ac:dyDescent="0.25">
      <c r="A157" s="19">
        <v>11</v>
      </c>
      <c r="B157" s="30" t="s">
        <v>381</v>
      </c>
      <c r="C157" s="114">
        <f>+R157*0.05</f>
        <v>1341.2488832395563</v>
      </c>
      <c r="D157" s="118">
        <f>C157/8</f>
        <v>167.65611040494454</v>
      </c>
      <c r="E157" s="120">
        <f>+R157*0.075</f>
        <v>2011.8733248593342</v>
      </c>
      <c r="F157" s="158">
        <f>E157/8</f>
        <v>251.48416560741677</v>
      </c>
      <c r="G157" s="53">
        <f>+R157*0.105</f>
        <v>2816.6226548030677</v>
      </c>
      <c r="H157" s="118">
        <f>G157/8</f>
        <v>352.07783185038346</v>
      </c>
      <c r="I157" s="132">
        <f>+R157*1.04</f>
        <v>27897.976771382771</v>
      </c>
      <c r="J157" s="53">
        <f>+I157*0.075</f>
        <v>2092.3482578537078</v>
      </c>
      <c r="K157" s="59">
        <f>I157*8%</f>
        <v>2231.8381417106216</v>
      </c>
      <c r="L157" s="59">
        <f>J157*8%</f>
        <v>167.38786062829664</v>
      </c>
      <c r="M157" s="132">
        <f>+I157*1.045</f>
        <v>29153.385726094995</v>
      </c>
      <c r="N157" s="53">
        <f>+M157*0.055</f>
        <v>1603.4362149352248</v>
      </c>
      <c r="O157" s="59">
        <f>M157*8%</f>
        <v>2332.2708580875997</v>
      </c>
      <c r="P157" s="115">
        <f>N157*8%</f>
        <v>128.27489719481798</v>
      </c>
      <c r="Q157" s="31"/>
      <c r="R157" s="51">
        <v>26824.977664791124</v>
      </c>
    </row>
    <row r="158" spans="1:18" x14ac:dyDescent="0.25">
      <c r="A158" s="2"/>
      <c r="B158" s="99" t="s">
        <v>385</v>
      </c>
      <c r="C158" s="114"/>
      <c r="D158" s="118"/>
      <c r="E158" s="120"/>
      <c r="F158" s="115"/>
      <c r="G158" s="53"/>
      <c r="H158" s="59"/>
      <c r="I158" s="132"/>
      <c r="J158" s="53"/>
      <c r="K158" s="59"/>
      <c r="L158" s="115"/>
      <c r="M158" s="132"/>
      <c r="N158" s="53"/>
      <c r="O158" s="59"/>
      <c r="P158" s="115"/>
      <c r="Q158" s="31"/>
      <c r="R158" s="51"/>
    </row>
    <row r="159" spans="1:18" x14ac:dyDescent="0.25">
      <c r="A159" s="19">
        <v>12</v>
      </c>
      <c r="B159" s="30" t="s">
        <v>380</v>
      </c>
      <c r="C159" s="114">
        <f>+R159*0.05</f>
        <v>1423.5336973677527</v>
      </c>
      <c r="D159" s="118">
        <f>C159/8</f>
        <v>177.94171217096908</v>
      </c>
      <c r="E159" s="120">
        <f>+R159*0.075</f>
        <v>2135.3005460516288</v>
      </c>
      <c r="F159" s="158">
        <f>E159/8</f>
        <v>266.9125682564536</v>
      </c>
      <c r="G159" s="53">
        <f>+R159*0.105</f>
        <v>2989.4207644722801</v>
      </c>
      <c r="H159" s="118">
        <f>G159/8</f>
        <v>373.67759555903501</v>
      </c>
      <c r="I159" s="132">
        <f>+R159*1.04</f>
        <v>29609.500905249253</v>
      </c>
      <c r="J159" s="53">
        <f>+I159*0.075</f>
        <v>2220.7125678936941</v>
      </c>
      <c r="K159" s="59">
        <f>I159*8%</f>
        <v>2368.7600724199401</v>
      </c>
      <c r="L159" s="59">
        <f>J159*8%</f>
        <v>177.65700543149552</v>
      </c>
      <c r="M159" s="132">
        <f>+I159*1.045</f>
        <v>30941.928445985468</v>
      </c>
      <c r="N159" s="53">
        <f>+M159*0.055</f>
        <v>1701.8060645292007</v>
      </c>
      <c r="O159" s="59">
        <f>M159*8%</f>
        <v>2475.3542756788374</v>
      </c>
      <c r="P159" s="115">
        <f>N159*8%</f>
        <v>136.14448516233605</v>
      </c>
      <c r="Q159" s="31"/>
      <c r="R159" s="51">
        <v>28470.673947355051</v>
      </c>
    </row>
    <row r="160" spans="1:18" ht="26.25" customHeight="1" x14ac:dyDescent="0.25">
      <c r="A160" s="2"/>
      <c r="B160" s="103" t="s">
        <v>1053</v>
      </c>
      <c r="C160" s="114"/>
      <c r="D160" s="118"/>
      <c r="E160" s="120"/>
      <c r="F160" s="115"/>
      <c r="G160" s="53"/>
      <c r="H160" s="59"/>
      <c r="I160" s="132"/>
      <c r="J160" s="53"/>
      <c r="K160" s="59"/>
      <c r="L160" s="115"/>
      <c r="M160" s="132"/>
      <c r="N160" s="53"/>
      <c r="O160" s="59"/>
      <c r="P160" s="115"/>
      <c r="Q160" s="31"/>
      <c r="R160" s="51"/>
    </row>
    <row r="161" spans="1:18" x14ac:dyDescent="0.25">
      <c r="A161" s="2"/>
      <c r="B161" s="105" t="s">
        <v>914</v>
      </c>
      <c r="C161" s="114"/>
      <c r="D161" s="118"/>
      <c r="E161" s="120"/>
      <c r="F161" s="115"/>
      <c r="G161" s="53"/>
      <c r="H161" s="59"/>
      <c r="I161" s="132"/>
      <c r="J161" s="53"/>
      <c r="K161" s="59"/>
      <c r="L161" s="115"/>
      <c r="M161" s="132"/>
      <c r="N161" s="53"/>
      <c r="O161" s="59"/>
      <c r="P161" s="115"/>
      <c r="Q161" s="31"/>
      <c r="R161" s="51"/>
    </row>
    <row r="162" spans="1:18" x14ac:dyDescent="0.25">
      <c r="A162" s="2"/>
      <c r="B162" s="105" t="s">
        <v>915</v>
      </c>
      <c r="C162" s="114"/>
      <c r="D162" s="118"/>
      <c r="E162" s="120"/>
      <c r="F162" s="115"/>
      <c r="G162" s="53"/>
      <c r="H162" s="59"/>
      <c r="I162" s="132"/>
      <c r="J162" s="53"/>
      <c r="K162" s="59"/>
      <c r="L162" s="115"/>
      <c r="M162" s="132"/>
      <c r="N162" s="53"/>
      <c r="O162" s="59"/>
      <c r="P162" s="115"/>
      <c r="Q162" s="31"/>
      <c r="R162" s="51"/>
    </row>
    <row r="163" spans="1:18" x14ac:dyDescent="0.25">
      <c r="A163" s="19">
        <v>13</v>
      </c>
      <c r="B163" s="30" t="s">
        <v>16</v>
      </c>
      <c r="C163" s="114">
        <f>+R163*0.05</f>
        <v>1341.2488832395563</v>
      </c>
      <c r="D163" s="118">
        <f>C163/8</f>
        <v>167.65611040494454</v>
      </c>
      <c r="E163" s="120">
        <f>+R163*0.075</f>
        <v>2011.8733248593342</v>
      </c>
      <c r="F163" s="158">
        <f>E163/8</f>
        <v>251.48416560741677</v>
      </c>
      <c r="G163" s="53">
        <f>+R163*0.105</f>
        <v>2816.6226548030677</v>
      </c>
      <c r="H163" s="118">
        <f>G163/8</f>
        <v>352.07783185038346</v>
      </c>
      <c r="I163" s="132">
        <f>+R163*1.04</f>
        <v>27897.976771382771</v>
      </c>
      <c r="J163" s="53">
        <f>+I163*0.075</f>
        <v>2092.3482578537078</v>
      </c>
      <c r="K163" s="59">
        <f>I163*8%</f>
        <v>2231.8381417106216</v>
      </c>
      <c r="L163" s="59">
        <f>J163*8%</f>
        <v>167.38786062829664</v>
      </c>
      <c r="M163" s="132">
        <f>+I163*1.045</f>
        <v>29153.385726094995</v>
      </c>
      <c r="N163" s="53">
        <f>+M163*0.055</f>
        <v>1603.4362149352248</v>
      </c>
      <c r="O163" s="59">
        <f>M163*8%</f>
        <v>2332.2708580875997</v>
      </c>
      <c r="P163" s="115">
        <f>N163*8%</f>
        <v>128.27489719481798</v>
      </c>
      <c r="Q163" s="31"/>
      <c r="R163" s="51">
        <v>26824.977664791124</v>
      </c>
    </row>
    <row r="164" spans="1:18" x14ac:dyDescent="0.25">
      <c r="A164" s="2"/>
      <c r="B164" s="99" t="s">
        <v>245</v>
      </c>
      <c r="C164" s="114"/>
      <c r="D164" s="118"/>
      <c r="E164" s="120"/>
      <c r="F164" s="115"/>
      <c r="G164" s="53"/>
      <c r="H164" s="59"/>
      <c r="I164" s="132"/>
      <c r="J164" s="53"/>
      <c r="K164" s="59"/>
      <c r="L164" s="115"/>
      <c r="M164" s="132"/>
      <c r="N164" s="53"/>
      <c r="O164" s="59"/>
      <c r="P164" s="115"/>
      <c r="Q164" s="31"/>
      <c r="R164" s="51"/>
    </row>
    <row r="165" spans="1:18" ht="25.5" customHeight="1" x14ac:dyDescent="0.25">
      <c r="A165" s="2"/>
      <c r="B165" s="103" t="s">
        <v>466</v>
      </c>
      <c r="C165" s="114"/>
      <c r="D165" s="118"/>
      <c r="E165" s="120"/>
      <c r="F165" s="115"/>
      <c r="G165" s="53"/>
      <c r="H165" s="59"/>
      <c r="I165" s="132"/>
      <c r="J165" s="53"/>
      <c r="K165" s="59"/>
      <c r="L165" s="115"/>
      <c r="M165" s="132"/>
      <c r="N165" s="53"/>
      <c r="O165" s="59"/>
      <c r="P165" s="115"/>
      <c r="Q165" s="31"/>
      <c r="R165" s="51"/>
    </row>
    <row r="166" spans="1:18" x14ac:dyDescent="0.25">
      <c r="A166" s="2"/>
      <c r="B166" s="99" t="s">
        <v>467</v>
      </c>
      <c r="C166" s="114"/>
      <c r="D166" s="118"/>
      <c r="E166" s="120"/>
      <c r="F166" s="115"/>
      <c r="G166" s="53"/>
      <c r="H166" s="59"/>
      <c r="I166" s="132"/>
      <c r="J166" s="53"/>
      <c r="K166" s="59"/>
      <c r="L166" s="115"/>
      <c r="M166" s="132"/>
      <c r="N166" s="53"/>
      <c r="O166" s="59"/>
      <c r="P166" s="115"/>
      <c r="Q166" s="31"/>
      <c r="R166" s="51"/>
    </row>
    <row r="167" spans="1:18" x14ac:dyDescent="0.25">
      <c r="A167" s="2"/>
      <c r="B167" s="99" t="s">
        <v>468</v>
      </c>
      <c r="C167" s="114"/>
      <c r="D167" s="118"/>
      <c r="E167" s="120"/>
      <c r="F167" s="115"/>
      <c r="G167" s="53"/>
      <c r="H167" s="59"/>
      <c r="I167" s="132"/>
      <c r="J167" s="53"/>
      <c r="K167" s="59"/>
      <c r="L167" s="115"/>
      <c r="M167" s="132"/>
      <c r="N167" s="53"/>
      <c r="O167" s="59"/>
      <c r="P167" s="115"/>
      <c r="Q167" s="31"/>
      <c r="R167" s="51"/>
    </row>
    <row r="168" spans="1:18" x14ac:dyDescent="0.25">
      <c r="A168" s="2"/>
      <c r="B168" s="99" t="s">
        <v>469</v>
      </c>
      <c r="C168" s="114"/>
      <c r="D168" s="118"/>
      <c r="E168" s="120"/>
      <c r="F168" s="115"/>
      <c r="G168" s="53"/>
      <c r="H168" s="59"/>
      <c r="I168" s="132"/>
      <c r="J168" s="53"/>
      <c r="K168" s="59"/>
      <c r="L168" s="115"/>
      <c r="M168" s="132"/>
      <c r="N168" s="53"/>
      <c r="O168" s="59"/>
      <c r="P168" s="115"/>
      <c r="Q168" s="31"/>
      <c r="R168" s="51"/>
    </row>
    <row r="169" spans="1:18" x14ac:dyDescent="0.25">
      <c r="A169" s="2"/>
      <c r="B169" s="99" t="s">
        <v>470</v>
      </c>
      <c r="C169" s="114"/>
      <c r="D169" s="118"/>
      <c r="E169" s="120"/>
      <c r="F169" s="115"/>
      <c r="G169" s="53"/>
      <c r="H169" s="59"/>
      <c r="I169" s="132"/>
      <c r="J169" s="53"/>
      <c r="K169" s="59"/>
      <c r="L169" s="115"/>
      <c r="M169" s="132"/>
      <c r="N169" s="53"/>
      <c r="O169" s="59"/>
      <c r="P169" s="115"/>
      <c r="Q169" s="31"/>
      <c r="R169" s="51"/>
    </row>
    <row r="170" spans="1:18" x14ac:dyDescent="0.25">
      <c r="A170" s="2"/>
      <c r="B170" s="99" t="s">
        <v>471</v>
      </c>
      <c r="C170" s="114"/>
      <c r="D170" s="118"/>
      <c r="E170" s="120"/>
      <c r="F170" s="115"/>
      <c r="G170" s="53"/>
      <c r="H170" s="59"/>
      <c r="I170" s="132"/>
      <c r="J170" s="53"/>
      <c r="K170" s="59"/>
      <c r="L170" s="115"/>
      <c r="M170" s="132"/>
      <c r="N170" s="53"/>
      <c r="O170" s="59"/>
      <c r="P170" s="115"/>
      <c r="Q170" s="31"/>
      <c r="R170" s="51"/>
    </row>
    <row r="171" spans="1:18" x14ac:dyDescent="0.25">
      <c r="A171" s="2"/>
      <c r="B171" s="99" t="s">
        <v>472</v>
      </c>
      <c r="C171" s="114"/>
      <c r="D171" s="118"/>
      <c r="E171" s="120"/>
      <c r="F171" s="115"/>
      <c r="G171" s="53"/>
      <c r="H171" s="59"/>
      <c r="I171" s="132"/>
      <c r="J171" s="53"/>
      <c r="K171" s="59"/>
      <c r="L171" s="115"/>
      <c r="M171" s="132"/>
      <c r="N171" s="53"/>
      <c r="O171" s="59"/>
      <c r="P171" s="115"/>
      <c r="Q171" s="31"/>
      <c r="R171" s="51"/>
    </row>
    <row r="172" spans="1:18" x14ac:dyDescent="0.25">
      <c r="A172" s="19">
        <v>14</v>
      </c>
      <c r="B172" s="30" t="s">
        <v>17</v>
      </c>
      <c r="C172" s="114">
        <f>+R172*0.05</f>
        <v>1231.3882510004739</v>
      </c>
      <c r="D172" s="118">
        <f>C172/8</f>
        <v>153.92353137505924</v>
      </c>
      <c r="E172" s="120">
        <f>+R172*0.075</f>
        <v>1847.0823765007106</v>
      </c>
      <c r="F172" s="158">
        <f>E172/8</f>
        <v>230.88529706258882</v>
      </c>
      <c r="G172" s="53">
        <f>+R172*0.105</f>
        <v>2585.915327100995</v>
      </c>
      <c r="H172" s="118">
        <f>G172/8</f>
        <v>323.23941588762438</v>
      </c>
      <c r="I172" s="132">
        <f>+R172*1.04</f>
        <v>25612.875620809857</v>
      </c>
      <c r="J172" s="53">
        <f>+I172*0.075</f>
        <v>1920.9656715607391</v>
      </c>
      <c r="K172" s="59">
        <f>I172*8%</f>
        <v>2049.0300496647887</v>
      </c>
      <c r="L172" s="59">
        <f>J172*8%</f>
        <v>153.67725372485913</v>
      </c>
      <c r="M172" s="132">
        <f>+I172*1.045</f>
        <v>26765.455023746297</v>
      </c>
      <c r="N172" s="53">
        <f>+M172*0.055</f>
        <v>1472.1000263060464</v>
      </c>
      <c r="O172" s="59">
        <f>M172*8%</f>
        <v>2141.2364018997037</v>
      </c>
      <c r="P172" s="115">
        <f>N172*8%</f>
        <v>117.76800210448371</v>
      </c>
      <c r="Q172" s="31"/>
      <c r="R172" s="51">
        <v>24627.765020009476</v>
      </c>
    </row>
    <row r="173" spans="1:18" x14ac:dyDescent="0.25">
      <c r="A173" s="2"/>
      <c r="B173" s="99" t="s">
        <v>473</v>
      </c>
      <c r="C173" s="114"/>
      <c r="D173" s="118"/>
      <c r="E173" s="120"/>
      <c r="F173" s="115"/>
      <c r="G173" s="53"/>
      <c r="H173" s="59"/>
      <c r="I173" s="132"/>
      <c r="J173" s="53"/>
      <c r="K173" s="59"/>
      <c r="L173" s="115"/>
      <c r="M173" s="132"/>
      <c r="N173" s="53"/>
      <c r="O173" s="59"/>
      <c r="P173" s="115"/>
      <c r="Q173" s="31"/>
      <c r="R173" s="51"/>
    </row>
    <row r="174" spans="1:18" ht="27.75" customHeight="1" x14ac:dyDescent="0.25">
      <c r="A174" s="2"/>
      <c r="B174" s="103" t="s">
        <v>438</v>
      </c>
      <c r="C174" s="114"/>
      <c r="D174" s="118"/>
      <c r="E174" s="120"/>
      <c r="F174" s="115"/>
      <c r="G174" s="53"/>
      <c r="H174" s="59"/>
      <c r="I174" s="132"/>
      <c r="J174" s="53"/>
      <c r="K174" s="59"/>
      <c r="L174" s="115"/>
      <c r="M174" s="132"/>
      <c r="N174" s="53"/>
      <c r="O174" s="59"/>
      <c r="P174" s="115"/>
      <c r="Q174" s="31"/>
      <c r="R174" s="51"/>
    </row>
    <row r="175" spans="1:18" x14ac:dyDescent="0.25">
      <c r="A175" s="2"/>
      <c r="B175" s="99" t="s">
        <v>474</v>
      </c>
      <c r="C175" s="114"/>
      <c r="D175" s="118"/>
      <c r="E175" s="120"/>
      <c r="F175" s="115"/>
      <c r="G175" s="53"/>
      <c r="H175" s="59"/>
      <c r="I175" s="132"/>
      <c r="J175" s="53"/>
      <c r="K175" s="59"/>
      <c r="L175" s="115"/>
      <c r="M175" s="132"/>
      <c r="N175" s="53"/>
      <c r="O175" s="59"/>
      <c r="P175" s="115"/>
      <c r="Q175" s="31"/>
      <c r="R175" s="51"/>
    </row>
    <row r="176" spans="1:18" x14ac:dyDescent="0.25">
      <c r="A176" s="2"/>
      <c r="B176" s="99" t="s">
        <v>475</v>
      </c>
      <c r="C176" s="114"/>
      <c r="D176" s="118"/>
      <c r="E176" s="120"/>
      <c r="F176" s="115"/>
      <c r="G176" s="53"/>
      <c r="H176" s="59"/>
      <c r="I176" s="132"/>
      <c r="J176" s="53"/>
      <c r="K176" s="59"/>
      <c r="L176" s="115"/>
      <c r="M176" s="132"/>
      <c r="N176" s="53"/>
      <c r="O176" s="59"/>
      <c r="P176" s="115"/>
      <c r="Q176" s="31"/>
      <c r="R176" s="51"/>
    </row>
    <row r="177" spans="1:18" x14ac:dyDescent="0.25">
      <c r="A177" s="2"/>
      <c r="B177" s="99" t="s">
        <v>476</v>
      </c>
      <c r="C177" s="114"/>
      <c r="D177" s="118"/>
      <c r="E177" s="120"/>
      <c r="F177" s="115"/>
      <c r="G177" s="53"/>
      <c r="H177" s="59"/>
      <c r="I177" s="132"/>
      <c r="J177" s="53"/>
      <c r="K177" s="59"/>
      <c r="L177" s="115"/>
      <c r="M177" s="132"/>
      <c r="N177" s="53"/>
      <c r="O177" s="59"/>
      <c r="P177" s="115"/>
      <c r="Q177" s="31"/>
      <c r="R177" s="51"/>
    </row>
    <row r="178" spans="1:18" x14ac:dyDescent="0.25">
      <c r="A178" s="2"/>
      <c r="B178" s="99" t="s">
        <v>477</v>
      </c>
      <c r="C178" s="114"/>
      <c r="D178" s="118"/>
      <c r="E178" s="120"/>
      <c r="F178" s="115"/>
      <c r="G178" s="53"/>
      <c r="H178" s="59"/>
      <c r="I178" s="132"/>
      <c r="J178" s="53"/>
      <c r="K178" s="59"/>
      <c r="L178" s="115"/>
      <c r="M178" s="132"/>
      <c r="N178" s="53"/>
      <c r="O178" s="59"/>
      <c r="P178" s="115"/>
      <c r="Q178" s="31"/>
      <c r="R178" s="51"/>
    </row>
    <row r="179" spans="1:18" x14ac:dyDescent="0.25">
      <c r="A179" s="2"/>
      <c r="B179" s="99" t="s">
        <v>478</v>
      </c>
      <c r="C179" s="114"/>
      <c r="D179" s="118"/>
      <c r="E179" s="120"/>
      <c r="F179" s="115"/>
      <c r="G179" s="53"/>
      <c r="H179" s="59"/>
      <c r="I179" s="132"/>
      <c r="J179" s="53"/>
      <c r="K179" s="59"/>
      <c r="L179" s="115"/>
      <c r="M179" s="132"/>
      <c r="N179" s="53"/>
      <c r="O179" s="59"/>
      <c r="P179" s="115"/>
      <c r="Q179" s="31"/>
      <c r="R179" s="51"/>
    </row>
    <row r="180" spans="1:18" x14ac:dyDescent="0.25">
      <c r="A180" s="2"/>
      <c r="B180" s="99" t="s">
        <v>479</v>
      </c>
      <c r="C180" s="114"/>
      <c r="D180" s="118"/>
      <c r="E180" s="120"/>
      <c r="F180" s="115"/>
      <c r="G180" s="53"/>
      <c r="H180" s="59"/>
      <c r="I180" s="132"/>
      <c r="J180" s="53"/>
      <c r="K180" s="59"/>
      <c r="L180" s="115"/>
      <c r="M180" s="132"/>
      <c r="N180" s="53"/>
      <c r="O180" s="59"/>
      <c r="P180" s="115"/>
      <c r="Q180" s="31"/>
      <c r="R180" s="51"/>
    </row>
    <row r="181" spans="1:18" x14ac:dyDescent="0.25">
      <c r="A181" s="2"/>
      <c r="B181" s="99" t="s">
        <v>480</v>
      </c>
      <c r="C181" s="114"/>
      <c r="D181" s="118"/>
      <c r="E181" s="120"/>
      <c r="F181" s="115"/>
      <c r="G181" s="53"/>
      <c r="H181" s="59"/>
      <c r="I181" s="132"/>
      <c r="J181" s="53"/>
      <c r="K181" s="59"/>
      <c r="L181" s="115"/>
      <c r="M181" s="132"/>
      <c r="N181" s="53"/>
      <c r="O181" s="59"/>
      <c r="P181" s="115"/>
      <c r="Q181" s="31"/>
      <c r="R181" s="51"/>
    </row>
    <row r="182" spans="1:18" x14ac:dyDescent="0.25">
      <c r="A182" s="2"/>
      <c r="B182" s="99" t="s">
        <v>555</v>
      </c>
      <c r="C182" s="114"/>
      <c r="D182" s="118"/>
      <c r="E182" s="120"/>
      <c r="F182" s="115"/>
      <c r="G182" s="53"/>
      <c r="H182" s="59"/>
      <c r="I182" s="132"/>
      <c r="J182" s="53"/>
      <c r="K182" s="59"/>
      <c r="L182" s="115"/>
      <c r="M182" s="132"/>
      <c r="N182" s="53"/>
      <c r="O182" s="59"/>
      <c r="P182" s="115"/>
      <c r="Q182" s="31"/>
      <c r="R182" s="51"/>
    </row>
    <row r="183" spans="1:18" x14ac:dyDescent="0.25">
      <c r="A183" s="19">
        <v>15</v>
      </c>
      <c r="B183" s="106" t="s">
        <v>756</v>
      </c>
      <c r="C183" s="114">
        <f>+R183*0.05</f>
        <v>1200.804479379721</v>
      </c>
      <c r="D183" s="118">
        <f>C183/8</f>
        <v>150.10055992246512</v>
      </c>
      <c r="E183" s="120">
        <f>+R183*0.075</f>
        <v>1801.2067190695814</v>
      </c>
      <c r="F183" s="158">
        <f>E183/8</f>
        <v>225.15083988369767</v>
      </c>
      <c r="G183" s="53">
        <f>+R183*0.105</f>
        <v>2521.6894066974137</v>
      </c>
      <c r="H183" s="118">
        <f>G183/8</f>
        <v>315.21117583717671</v>
      </c>
      <c r="I183" s="132">
        <f>+R183*1.04</f>
        <v>24976.733171098196</v>
      </c>
      <c r="J183" s="53">
        <f>+I183*0.075</f>
        <v>1873.2549878323646</v>
      </c>
      <c r="K183" s="59">
        <f>I183*8%</f>
        <v>1998.1386536878558</v>
      </c>
      <c r="L183" s="59">
        <f>J183*8%</f>
        <v>149.86039902658916</v>
      </c>
      <c r="M183" s="132">
        <f>+I183*1.045</f>
        <v>26100.686163797614</v>
      </c>
      <c r="N183" s="53">
        <f>+M183*0.055</f>
        <v>1435.5377390088688</v>
      </c>
      <c r="O183" s="59">
        <f>M183*8%</f>
        <v>2088.0548931038093</v>
      </c>
      <c r="P183" s="115">
        <f>N183*8%</f>
        <v>114.84301912070951</v>
      </c>
      <c r="Q183" s="31"/>
      <c r="R183" s="51">
        <v>24016.089587594419</v>
      </c>
    </row>
    <row r="184" spans="1:18" x14ac:dyDescent="0.25">
      <c r="A184" s="2"/>
      <c r="B184" s="99" t="s">
        <v>245</v>
      </c>
      <c r="C184" s="114"/>
      <c r="D184" s="118"/>
      <c r="E184" s="120"/>
      <c r="F184" s="115"/>
      <c r="G184" s="53"/>
      <c r="H184" s="59"/>
      <c r="I184" s="132"/>
      <c r="J184" s="53"/>
      <c r="K184" s="59"/>
      <c r="L184" s="115"/>
      <c r="M184" s="132"/>
      <c r="N184" s="53"/>
      <c r="O184" s="59"/>
      <c r="P184" s="115"/>
      <c r="Q184" s="31"/>
      <c r="R184" s="51"/>
    </row>
    <row r="185" spans="1:18" x14ac:dyDescent="0.25">
      <c r="A185" s="2"/>
      <c r="B185" s="99" t="s">
        <v>757</v>
      </c>
      <c r="C185" s="114"/>
      <c r="D185" s="118"/>
      <c r="E185" s="120"/>
      <c r="F185" s="115"/>
      <c r="G185" s="53"/>
      <c r="H185" s="59"/>
      <c r="I185" s="132"/>
      <c r="J185" s="53"/>
      <c r="K185" s="59"/>
      <c r="L185" s="115"/>
      <c r="M185" s="132"/>
      <c r="N185" s="53"/>
      <c r="O185" s="59"/>
      <c r="P185" s="115"/>
      <c r="Q185" s="31"/>
      <c r="R185" s="51"/>
    </row>
    <row r="186" spans="1:18" x14ac:dyDescent="0.25">
      <c r="A186" s="2"/>
      <c r="B186" s="99" t="s">
        <v>49</v>
      </c>
      <c r="C186" s="114"/>
      <c r="D186" s="118"/>
      <c r="E186" s="120"/>
      <c r="F186" s="115"/>
      <c r="G186" s="53"/>
      <c r="H186" s="59"/>
      <c r="I186" s="132"/>
      <c r="J186" s="53"/>
      <c r="K186" s="59"/>
      <c r="L186" s="115"/>
      <c r="M186" s="132"/>
      <c r="N186" s="53"/>
      <c r="O186" s="59"/>
      <c r="P186" s="115"/>
      <c r="Q186" s="31"/>
      <c r="R186" s="51"/>
    </row>
    <row r="187" spans="1:18" x14ac:dyDescent="0.25">
      <c r="A187" s="2"/>
      <c r="B187" s="99" t="s">
        <v>50</v>
      </c>
      <c r="C187" s="114"/>
      <c r="D187" s="118"/>
      <c r="E187" s="120"/>
      <c r="F187" s="115"/>
      <c r="G187" s="53"/>
      <c r="H187" s="59"/>
      <c r="I187" s="132"/>
      <c r="J187" s="53"/>
      <c r="K187" s="59"/>
      <c r="L187" s="115"/>
      <c r="M187" s="132"/>
      <c r="N187" s="53"/>
      <c r="O187" s="59"/>
      <c r="P187" s="115"/>
      <c r="Q187" s="31"/>
      <c r="R187" s="51"/>
    </row>
    <row r="188" spans="1:18" x14ac:dyDescent="0.25">
      <c r="A188" s="2"/>
      <c r="B188" s="99" t="s">
        <v>51</v>
      </c>
      <c r="C188" s="114"/>
      <c r="D188" s="118"/>
      <c r="E188" s="120"/>
      <c r="F188" s="115"/>
      <c r="G188" s="53"/>
      <c r="H188" s="59"/>
      <c r="I188" s="132"/>
      <c r="J188" s="53"/>
      <c r="K188" s="59"/>
      <c r="L188" s="115"/>
      <c r="M188" s="132"/>
      <c r="N188" s="53"/>
      <c r="O188" s="59"/>
      <c r="P188" s="115"/>
      <c r="Q188" s="31"/>
      <c r="R188" s="51"/>
    </row>
    <row r="189" spans="1:18" x14ac:dyDescent="0.25">
      <c r="A189" s="2"/>
      <c r="B189" s="99" t="s">
        <v>52</v>
      </c>
      <c r="C189" s="114"/>
      <c r="D189" s="118"/>
      <c r="E189" s="120"/>
      <c r="F189" s="115"/>
      <c r="G189" s="53"/>
      <c r="H189" s="59"/>
      <c r="I189" s="132"/>
      <c r="J189" s="53"/>
      <c r="K189" s="59"/>
      <c r="L189" s="115"/>
      <c r="M189" s="132"/>
      <c r="N189" s="53"/>
      <c r="O189" s="59"/>
      <c r="P189" s="115"/>
      <c r="Q189" s="31"/>
      <c r="R189" s="51"/>
    </row>
    <row r="190" spans="1:18" x14ac:dyDescent="0.25">
      <c r="A190" s="2"/>
      <c r="B190" s="99" t="s">
        <v>53</v>
      </c>
      <c r="C190" s="114"/>
      <c r="D190" s="118"/>
      <c r="E190" s="120"/>
      <c r="F190" s="115"/>
      <c r="G190" s="53"/>
      <c r="H190" s="59"/>
      <c r="I190" s="132"/>
      <c r="J190" s="53"/>
      <c r="K190" s="59"/>
      <c r="L190" s="115"/>
      <c r="M190" s="132"/>
      <c r="N190" s="53"/>
      <c r="O190" s="59"/>
      <c r="P190" s="115"/>
      <c r="Q190" s="31"/>
      <c r="R190" s="51"/>
    </row>
    <row r="191" spans="1:18" x14ac:dyDescent="0.25">
      <c r="A191" s="2"/>
      <c r="B191" s="99" t="s">
        <v>54</v>
      </c>
      <c r="C191" s="114"/>
      <c r="D191" s="118"/>
      <c r="E191" s="120"/>
      <c r="F191" s="115"/>
      <c r="G191" s="53"/>
      <c r="H191" s="59"/>
      <c r="I191" s="132"/>
      <c r="J191" s="53"/>
      <c r="K191" s="59"/>
      <c r="L191" s="115"/>
      <c r="M191" s="132"/>
      <c r="N191" s="53"/>
      <c r="O191" s="59"/>
      <c r="P191" s="115"/>
      <c r="Q191" s="31"/>
      <c r="R191" s="51"/>
    </row>
    <row r="192" spans="1:18" x14ac:dyDescent="0.25">
      <c r="A192" s="2"/>
      <c r="B192" s="99" t="s">
        <v>55</v>
      </c>
      <c r="C192" s="114"/>
      <c r="D192" s="118"/>
      <c r="E192" s="120"/>
      <c r="F192" s="115"/>
      <c r="G192" s="53"/>
      <c r="H192" s="59"/>
      <c r="I192" s="132"/>
      <c r="J192" s="53"/>
      <c r="K192" s="59"/>
      <c r="L192" s="115"/>
      <c r="M192" s="132"/>
      <c r="N192" s="53"/>
      <c r="O192" s="59"/>
      <c r="P192" s="115"/>
      <c r="Q192" s="31"/>
      <c r="R192" s="51"/>
    </row>
    <row r="193" spans="1:18" x14ac:dyDescent="0.25">
      <c r="A193" s="2"/>
      <c r="B193" s="99" t="s">
        <v>1343</v>
      </c>
      <c r="C193" s="114"/>
      <c r="D193" s="118"/>
      <c r="E193" s="120"/>
      <c r="F193" s="115"/>
      <c r="G193" s="53"/>
      <c r="H193" s="59"/>
      <c r="I193" s="132"/>
      <c r="J193" s="53"/>
      <c r="K193" s="59"/>
      <c r="L193" s="115"/>
      <c r="M193" s="132"/>
      <c r="N193" s="53"/>
      <c r="O193" s="59"/>
      <c r="P193" s="115"/>
      <c r="Q193" s="31"/>
      <c r="R193" s="51"/>
    </row>
    <row r="194" spans="1:18" x14ac:dyDescent="0.25">
      <c r="A194" s="2"/>
      <c r="B194" s="99" t="s">
        <v>916</v>
      </c>
      <c r="C194" s="114"/>
      <c r="D194" s="118"/>
      <c r="E194" s="120"/>
      <c r="F194" s="115"/>
      <c r="G194" s="53"/>
      <c r="H194" s="59"/>
      <c r="I194" s="132"/>
      <c r="J194" s="53"/>
      <c r="K194" s="59"/>
      <c r="L194" s="115"/>
      <c r="M194" s="132"/>
      <c r="N194" s="53"/>
      <c r="O194" s="59"/>
      <c r="P194" s="115"/>
      <c r="Q194" s="31"/>
      <c r="R194" s="51"/>
    </row>
    <row r="195" spans="1:18" x14ac:dyDescent="0.25">
      <c r="A195" s="2"/>
      <c r="B195" s="99" t="s">
        <v>1344</v>
      </c>
      <c r="C195" s="114"/>
      <c r="D195" s="118"/>
      <c r="E195" s="120"/>
      <c r="F195" s="115"/>
      <c r="G195" s="53"/>
      <c r="H195" s="59"/>
      <c r="I195" s="132"/>
      <c r="J195" s="53"/>
      <c r="K195" s="59"/>
      <c r="L195" s="115"/>
      <c r="M195" s="132"/>
      <c r="N195" s="53"/>
      <c r="O195" s="59"/>
      <c r="P195" s="115"/>
      <c r="Q195" s="31"/>
      <c r="R195" s="51"/>
    </row>
    <row r="196" spans="1:18" x14ac:dyDescent="0.25">
      <c r="A196" s="2"/>
      <c r="B196" s="99" t="s">
        <v>1345</v>
      </c>
      <c r="C196" s="114"/>
      <c r="D196" s="118"/>
      <c r="E196" s="120"/>
      <c r="F196" s="115"/>
      <c r="G196" s="53"/>
      <c r="H196" s="59"/>
      <c r="I196" s="132"/>
      <c r="J196" s="53"/>
      <c r="K196" s="59"/>
      <c r="L196" s="115"/>
      <c r="M196" s="132"/>
      <c r="N196" s="53"/>
      <c r="O196" s="59"/>
      <c r="P196" s="115"/>
      <c r="Q196" s="31"/>
      <c r="R196" s="51"/>
    </row>
    <row r="197" spans="1:18" x14ac:dyDescent="0.25">
      <c r="A197" s="2"/>
      <c r="B197" s="99" t="s">
        <v>1346</v>
      </c>
      <c r="C197" s="114"/>
      <c r="D197" s="118"/>
      <c r="E197" s="120"/>
      <c r="F197" s="115"/>
      <c r="G197" s="53"/>
      <c r="H197" s="59"/>
      <c r="I197" s="132"/>
      <c r="J197" s="53"/>
      <c r="K197" s="59"/>
      <c r="L197" s="115"/>
      <c r="M197" s="132"/>
      <c r="N197" s="53"/>
      <c r="O197" s="59"/>
      <c r="P197" s="115"/>
      <c r="Q197" s="31"/>
      <c r="R197" s="51"/>
    </row>
    <row r="198" spans="1:18" x14ac:dyDescent="0.25">
      <c r="A198" s="2"/>
      <c r="B198" s="99" t="s">
        <v>1347</v>
      </c>
      <c r="C198" s="114"/>
      <c r="D198" s="118"/>
      <c r="E198" s="120"/>
      <c r="F198" s="115"/>
      <c r="G198" s="53"/>
      <c r="H198" s="59"/>
      <c r="I198" s="132"/>
      <c r="J198" s="53"/>
      <c r="K198" s="59"/>
      <c r="L198" s="115"/>
      <c r="M198" s="132"/>
      <c r="N198" s="53"/>
      <c r="O198" s="59"/>
      <c r="P198" s="115"/>
      <c r="Q198" s="31"/>
      <c r="R198" s="51"/>
    </row>
    <row r="199" spans="1:18" x14ac:dyDescent="0.25">
      <c r="A199" s="2"/>
      <c r="B199" s="99" t="s">
        <v>1348</v>
      </c>
      <c r="C199" s="114"/>
      <c r="D199" s="118"/>
      <c r="E199" s="120"/>
      <c r="F199" s="115"/>
      <c r="G199" s="53"/>
      <c r="H199" s="59"/>
      <c r="I199" s="132"/>
      <c r="J199" s="53"/>
      <c r="K199" s="59"/>
      <c r="L199" s="115"/>
      <c r="M199" s="132"/>
      <c r="N199" s="53"/>
      <c r="O199" s="59"/>
      <c r="P199" s="115"/>
      <c r="Q199" s="31"/>
      <c r="R199" s="51"/>
    </row>
    <row r="200" spans="1:18" x14ac:dyDescent="0.25">
      <c r="A200" s="2"/>
      <c r="B200" s="99" t="s">
        <v>1349</v>
      </c>
      <c r="C200" s="114"/>
      <c r="D200" s="118"/>
      <c r="E200" s="120"/>
      <c r="F200" s="115"/>
      <c r="G200" s="53"/>
      <c r="H200" s="59"/>
      <c r="I200" s="132"/>
      <c r="J200" s="53"/>
      <c r="K200" s="59"/>
      <c r="L200" s="115"/>
      <c r="M200" s="132"/>
      <c r="N200" s="53"/>
      <c r="O200" s="59"/>
      <c r="P200" s="115"/>
      <c r="Q200" s="31"/>
      <c r="R200" s="51"/>
    </row>
    <row r="201" spans="1:18" x14ac:dyDescent="0.25">
      <c r="A201" s="2"/>
      <c r="B201" s="99" t="s">
        <v>224</v>
      </c>
      <c r="C201" s="114"/>
      <c r="D201" s="118"/>
      <c r="E201" s="120"/>
      <c r="F201" s="115"/>
      <c r="G201" s="53"/>
      <c r="H201" s="59"/>
      <c r="I201" s="132"/>
      <c r="J201" s="53"/>
      <c r="K201" s="59"/>
      <c r="L201" s="115"/>
      <c r="M201" s="132"/>
      <c r="N201" s="53"/>
      <c r="O201" s="59"/>
      <c r="P201" s="115"/>
      <c r="Q201" s="31"/>
      <c r="R201" s="51"/>
    </row>
    <row r="202" spans="1:18" x14ac:dyDescent="0.25">
      <c r="A202" s="2"/>
      <c r="B202" s="107" t="s">
        <v>412</v>
      </c>
      <c r="C202" s="114"/>
      <c r="D202" s="118"/>
      <c r="E202" s="120"/>
      <c r="F202" s="115"/>
      <c r="G202" s="53"/>
      <c r="H202" s="59"/>
      <c r="I202" s="132"/>
      <c r="J202" s="53"/>
      <c r="K202" s="59"/>
      <c r="L202" s="115"/>
      <c r="M202" s="132"/>
      <c r="N202" s="53"/>
      <c r="O202" s="59"/>
      <c r="P202" s="115"/>
      <c r="Q202" s="31"/>
      <c r="R202" s="51"/>
    </row>
    <row r="203" spans="1:18" x14ac:dyDescent="0.25">
      <c r="A203" s="19">
        <v>16</v>
      </c>
      <c r="B203" s="30" t="s">
        <v>970</v>
      </c>
      <c r="C203" s="114">
        <f>+R203*0.05</f>
        <v>1166.8941066320349</v>
      </c>
      <c r="D203" s="118">
        <f>C203/8</f>
        <v>145.86176332900436</v>
      </c>
      <c r="E203" s="120">
        <f>+R203*0.075</f>
        <v>1750.3411599480523</v>
      </c>
      <c r="F203" s="158">
        <f>E203/8</f>
        <v>218.79264499350654</v>
      </c>
      <c r="G203" s="53">
        <f>+R203*0.105</f>
        <v>2450.4776239272733</v>
      </c>
      <c r="H203" s="118">
        <f>G203/8</f>
        <v>306.30970299090916</v>
      </c>
      <c r="I203" s="132">
        <f>+R203*1.04</f>
        <v>24271.397417946326</v>
      </c>
      <c r="J203" s="53">
        <f>+I203*0.075</f>
        <v>1820.3548063459743</v>
      </c>
      <c r="K203" s="59">
        <f>I203*8%</f>
        <v>1941.7117934357061</v>
      </c>
      <c r="L203" s="59">
        <f>J203*8%</f>
        <v>145.62838450767796</v>
      </c>
      <c r="M203" s="132">
        <f>+I203*1.045</f>
        <v>25363.61030175391</v>
      </c>
      <c r="N203" s="53">
        <f>+M203*0.055</f>
        <v>1394.998566596465</v>
      </c>
      <c r="O203" s="59">
        <f>M203*8%</f>
        <v>2029.0888241403129</v>
      </c>
      <c r="P203" s="115">
        <f>N203*8%</f>
        <v>111.5998853277172</v>
      </c>
      <c r="Q203" s="31"/>
      <c r="R203" s="51">
        <v>23337.882132640698</v>
      </c>
    </row>
    <row r="204" spans="1:18" x14ac:dyDescent="0.25">
      <c r="A204" s="2"/>
      <c r="B204" s="99" t="s">
        <v>245</v>
      </c>
      <c r="C204" s="114"/>
      <c r="D204" s="118"/>
      <c r="E204" s="120"/>
      <c r="F204" s="115"/>
      <c r="G204" s="53"/>
      <c r="H204" s="59"/>
      <c r="I204" s="132"/>
      <c r="J204" s="53"/>
      <c r="K204" s="59"/>
      <c r="L204" s="115"/>
      <c r="M204" s="132"/>
      <c r="N204" s="53"/>
      <c r="O204" s="59"/>
      <c r="P204" s="115"/>
      <c r="Q204" s="31"/>
      <c r="R204" s="51"/>
    </row>
    <row r="205" spans="1:18" x14ac:dyDescent="0.25">
      <c r="A205" s="2"/>
      <c r="B205" s="99" t="s">
        <v>1187</v>
      </c>
      <c r="C205" s="114"/>
      <c r="D205" s="118"/>
      <c r="E205" s="120"/>
      <c r="F205" s="115"/>
      <c r="G205" s="53"/>
      <c r="H205" s="59"/>
      <c r="I205" s="132"/>
      <c r="J205" s="53"/>
      <c r="K205" s="59"/>
      <c r="L205" s="115"/>
      <c r="M205" s="132"/>
      <c r="N205" s="53"/>
      <c r="O205" s="59"/>
      <c r="P205" s="115"/>
      <c r="Q205" s="31"/>
      <c r="R205" s="51"/>
    </row>
    <row r="206" spans="1:18" x14ac:dyDescent="0.25">
      <c r="A206" s="2"/>
      <c r="B206" s="99" t="s">
        <v>1188</v>
      </c>
      <c r="C206" s="114"/>
      <c r="D206" s="118"/>
      <c r="E206" s="120"/>
      <c r="F206" s="115"/>
      <c r="G206" s="53"/>
      <c r="H206" s="59"/>
      <c r="I206" s="132"/>
      <c r="J206" s="53"/>
      <c r="K206" s="59"/>
      <c r="L206" s="115"/>
      <c r="M206" s="132"/>
      <c r="N206" s="53"/>
      <c r="O206" s="59"/>
      <c r="P206" s="115"/>
      <c r="Q206" s="31"/>
      <c r="R206" s="51"/>
    </row>
    <row r="207" spans="1:18" x14ac:dyDescent="0.25">
      <c r="A207" s="2"/>
      <c r="B207" s="99" t="s">
        <v>1189</v>
      </c>
      <c r="C207" s="114"/>
      <c r="D207" s="118"/>
      <c r="E207" s="120"/>
      <c r="F207" s="115"/>
      <c r="G207" s="53"/>
      <c r="H207" s="59"/>
      <c r="I207" s="132"/>
      <c r="J207" s="53"/>
      <c r="K207" s="59"/>
      <c r="L207" s="115"/>
      <c r="M207" s="132"/>
      <c r="N207" s="53"/>
      <c r="O207" s="59"/>
      <c r="P207" s="115"/>
      <c r="Q207" s="31"/>
      <c r="R207" s="51"/>
    </row>
    <row r="208" spans="1:18" x14ac:dyDescent="0.25">
      <c r="A208" s="2"/>
      <c r="B208" s="103" t="s">
        <v>1190</v>
      </c>
      <c r="C208" s="114"/>
      <c r="D208" s="118"/>
      <c r="E208" s="120"/>
      <c r="F208" s="115"/>
      <c r="G208" s="53"/>
      <c r="H208" s="59"/>
      <c r="I208" s="132"/>
      <c r="J208" s="53"/>
      <c r="K208" s="59"/>
      <c r="L208" s="115"/>
      <c r="M208" s="132"/>
      <c r="N208" s="53"/>
      <c r="O208" s="59"/>
      <c r="P208" s="115"/>
      <c r="Q208" s="31"/>
      <c r="R208" s="51"/>
    </row>
    <row r="209" spans="1:18" x14ac:dyDescent="0.25">
      <c r="A209" s="2"/>
      <c r="B209" s="99" t="s">
        <v>1191</v>
      </c>
      <c r="C209" s="114"/>
      <c r="D209" s="118"/>
      <c r="E209" s="120"/>
      <c r="F209" s="115"/>
      <c r="G209" s="53"/>
      <c r="H209" s="59"/>
      <c r="I209" s="132"/>
      <c r="J209" s="53"/>
      <c r="K209" s="59"/>
      <c r="L209" s="115"/>
      <c r="M209" s="132"/>
      <c r="N209" s="53"/>
      <c r="O209" s="59"/>
      <c r="P209" s="115"/>
      <c r="Q209" s="31"/>
      <c r="R209" s="51"/>
    </row>
    <row r="210" spans="1:18" x14ac:dyDescent="0.25">
      <c r="A210" s="2"/>
      <c r="B210" s="99" t="s">
        <v>1192</v>
      </c>
      <c r="C210" s="114"/>
      <c r="D210" s="118"/>
      <c r="E210" s="120"/>
      <c r="F210" s="115"/>
      <c r="G210" s="53"/>
      <c r="H210" s="59"/>
      <c r="I210" s="132"/>
      <c r="J210" s="53"/>
      <c r="K210" s="59"/>
      <c r="L210" s="115"/>
      <c r="M210" s="132"/>
      <c r="N210" s="53"/>
      <c r="O210" s="59"/>
      <c r="P210" s="115"/>
      <c r="Q210" s="31"/>
      <c r="R210" s="51"/>
    </row>
    <row r="211" spans="1:18" x14ac:dyDescent="0.25">
      <c r="A211" s="2"/>
      <c r="B211" s="99" t="s">
        <v>1193</v>
      </c>
      <c r="C211" s="114"/>
      <c r="D211" s="118"/>
      <c r="E211" s="120"/>
      <c r="F211" s="115"/>
      <c r="G211" s="53"/>
      <c r="H211" s="59"/>
      <c r="I211" s="132"/>
      <c r="J211" s="53"/>
      <c r="K211" s="59"/>
      <c r="L211" s="115"/>
      <c r="M211" s="132"/>
      <c r="N211" s="53"/>
      <c r="O211" s="59"/>
      <c r="P211" s="115"/>
      <c r="Q211" s="31"/>
      <c r="R211" s="51"/>
    </row>
    <row r="212" spans="1:18" x14ac:dyDescent="0.25">
      <c r="A212" s="2"/>
      <c r="B212" s="99" t="s">
        <v>1194</v>
      </c>
      <c r="C212" s="114"/>
      <c r="D212" s="118"/>
      <c r="E212" s="120"/>
      <c r="F212" s="115"/>
      <c r="G212" s="53"/>
      <c r="H212" s="59"/>
      <c r="I212" s="132"/>
      <c r="J212" s="53"/>
      <c r="K212" s="59"/>
      <c r="L212" s="115"/>
      <c r="M212" s="132"/>
      <c r="N212" s="53"/>
      <c r="O212" s="59"/>
      <c r="P212" s="115"/>
      <c r="Q212" s="31"/>
      <c r="R212" s="51"/>
    </row>
    <row r="213" spans="1:18" x14ac:dyDescent="0.25">
      <c r="A213" s="2"/>
      <c r="B213" s="99" t="s">
        <v>1195</v>
      </c>
      <c r="C213" s="114"/>
      <c r="D213" s="118"/>
      <c r="E213" s="120"/>
      <c r="F213" s="115"/>
      <c r="G213" s="53"/>
      <c r="H213" s="59"/>
      <c r="I213" s="132"/>
      <c r="J213" s="53"/>
      <c r="K213" s="59"/>
      <c r="L213" s="115"/>
      <c r="M213" s="132"/>
      <c r="N213" s="53"/>
      <c r="O213" s="59"/>
      <c r="P213" s="115"/>
      <c r="Q213" s="31"/>
      <c r="R213" s="51"/>
    </row>
    <row r="214" spans="1:18" x14ac:dyDescent="0.25">
      <c r="A214" s="2"/>
      <c r="B214" s="99" t="s">
        <v>1196</v>
      </c>
      <c r="C214" s="114"/>
      <c r="D214" s="118"/>
      <c r="E214" s="120"/>
      <c r="F214" s="115"/>
      <c r="G214" s="53"/>
      <c r="H214" s="59"/>
      <c r="I214" s="132"/>
      <c r="J214" s="53"/>
      <c r="K214" s="59"/>
      <c r="L214" s="115"/>
      <c r="M214" s="132"/>
      <c r="N214" s="53"/>
      <c r="O214" s="59"/>
      <c r="P214" s="115"/>
      <c r="Q214" s="31"/>
      <c r="R214" s="51"/>
    </row>
    <row r="215" spans="1:18" x14ac:dyDescent="0.25">
      <c r="A215" s="2"/>
      <c r="B215" s="99" t="s">
        <v>1197</v>
      </c>
      <c r="C215" s="114"/>
      <c r="D215" s="118"/>
      <c r="E215" s="120"/>
      <c r="F215" s="115"/>
      <c r="G215" s="53"/>
      <c r="H215" s="59"/>
      <c r="I215" s="132"/>
      <c r="J215" s="53"/>
      <c r="K215" s="59"/>
      <c r="L215" s="115"/>
      <c r="M215" s="132"/>
      <c r="N215" s="53"/>
      <c r="O215" s="59"/>
      <c r="P215" s="115"/>
      <c r="Q215" s="31"/>
      <c r="R215" s="51"/>
    </row>
    <row r="216" spans="1:18" x14ac:dyDescent="0.25">
      <c r="A216" s="2"/>
      <c r="B216" s="99" t="s">
        <v>1198</v>
      </c>
      <c r="C216" s="114"/>
      <c r="D216" s="118"/>
      <c r="E216" s="120"/>
      <c r="F216" s="115"/>
      <c r="G216" s="53"/>
      <c r="H216" s="59"/>
      <c r="I216" s="132"/>
      <c r="J216" s="53"/>
      <c r="K216" s="59"/>
      <c r="L216" s="115"/>
      <c r="M216" s="132"/>
      <c r="N216" s="53"/>
      <c r="O216" s="59"/>
      <c r="P216" s="115"/>
      <c r="Q216" s="31"/>
      <c r="R216" s="51"/>
    </row>
    <row r="217" spans="1:18" x14ac:dyDescent="0.25">
      <c r="A217" s="2"/>
      <c r="B217" s="99" t="s">
        <v>1199</v>
      </c>
      <c r="C217" s="114"/>
      <c r="D217" s="118"/>
      <c r="E217" s="120"/>
      <c r="F217" s="115"/>
      <c r="G217" s="53"/>
      <c r="H217" s="59"/>
      <c r="I217" s="132"/>
      <c r="J217" s="53"/>
      <c r="K217" s="59"/>
      <c r="L217" s="115"/>
      <c r="M217" s="132"/>
      <c r="N217" s="53"/>
      <c r="O217" s="59"/>
      <c r="P217" s="115"/>
      <c r="Q217" s="31"/>
      <c r="R217" s="51"/>
    </row>
    <row r="218" spans="1:18" x14ac:dyDescent="0.25">
      <c r="A218" s="2"/>
      <c r="B218" s="99" t="s">
        <v>1200</v>
      </c>
      <c r="C218" s="114"/>
      <c r="D218" s="118"/>
      <c r="E218" s="120"/>
      <c r="F218" s="115"/>
      <c r="G218" s="53"/>
      <c r="H218" s="59"/>
      <c r="I218" s="132"/>
      <c r="J218" s="53"/>
      <c r="K218" s="59"/>
      <c r="L218" s="115"/>
      <c r="M218" s="132"/>
      <c r="N218" s="53"/>
      <c r="O218" s="59"/>
      <c r="P218" s="115"/>
      <c r="Q218" s="31"/>
      <c r="R218" s="51"/>
    </row>
    <row r="219" spans="1:18" x14ac:dyDescent="0.25">
      <c r="A219" s="2"/>
      <c r="B219" s="99" t="s">
        <v>1201</v>
      </c>
      <c r="C219" s="114"/>
      <c r="D219" s="118"/>
      <c r="E219" s="120"/>
      <c r="F219" s="115"/>
      <c r="G219" s="53"/>
      <c r="H219" s="59"/>
      <c r="I219" s="132"/>
      <c r="J219" s="53"/>
      <c r="K219" s="59"/>
      <c r="L219" s="115"/>
      <c r="M219" s="132"/>
      <c r="N219" s="53"/>
      <c r="O219" s="59"/>
      <c r="P219" s="115"/>
      <c r="Q219" s="31"/>
      <c r="R219" s="51"/>
    </row>
    <row r="220" spans="1:18" x14ac:dyDescent="0.25">
      <c r="A220" s="2"/>
      <c r="B220" s="99" t="s">
        <v>1202</v>
      </c>
      <c r="C220" s="114"/>
      <c r="D220" s="118"/>
      <c r="E220" s="120"/>
      <c r="F220" s="115"/>
      <c r="G220" s="53"/>
      <c r="H220" s="59"/>
      <c r="I220" s="132"/>
      <c r="J220" s="53"/>
      <c r="K220" s="59"/>
      <c r="L220" s="115"/>
      <c r="M220" s="132"/>
      <c r="N220" s="53"/>
      <c r="O220" s="59"/>
      <c r="P220" s="115"/>
      <c r="Q220" s="31"/>
      <c r="R220" s="51"/>
    </row>
    <row r="221" spans="1:18" x14ac:dyDescent="0.25">
      <c r="A221" s="2"/>
      <c r="B221" s="105" t="s">
        <v>1203</v>
      </c>
      <c r="C221" s="114"/>
      <c r="D221" s="118"/>
      <c r="E221" s="120"/>
      <c r="F221" s="115"/>
      <c r="G221" s="53"/>
      <c r="H221" s="59"/>
      <c r="I221" s="132"/>
      <c r="J221" s="53"/>
      <c r="K221" s="59"/>
      <c r="L221" s="115"/>
      <c r="M221" s="132"/>
      <c r="N221" s="53"/>
      <c r="O221" s="59"/>
      <c r="P221" s="115"/>
      <c r="Q221" s="31"/>
      <c r="R221" s="51"/>
    </row>
    <row r="222" spans="1:18" x14ac:dyDescent="0.25">
      <c r="A222" s="19">
        <v>17</v>
      </c>
      <c r="B222" s="30" t="s">
        <v>968</v>
      </c>
      <c r="C222" s="114">
        <f>+R222*0.05</f>
        <v>1231.3882510004739</v>
      </c>
      <c r="D222" s="118">
        <f>C222/8</f>
        <v>153.92353137505924</v>
      </c>
      <c r="E222" s="120">
        <f>+R222*0.075</f>
        <v>1847.0823765007106</v>
      </c>
      <c r="F222" s="158">
        <f>E222/8</f>
        <v>230.88529706258882</v>
      </c>
      <c r="G222" s="53">
        <f>+R222*0.105</f>
        <v>2585.915327100995</v>
      </c>
      <c r="H222" s="118">
        <f>G222/8</f>
        <v>323.23941588762438</v>
      </c>
      <c r="I222" s="132">
        <f>+R222*1.04</f>
        <v>25612.875620809857</v>
      </c>
      <c r="J222" s="53">
        <f>+I222*0.075</f>
        <v>1920.9656715607391</v>
      </c>
      <c r="K222" s="59">
        <f>I222*8%</f>
        <v>2049.0300496647887</v>
      </c>
      <c r="L222" s="59">
        <f>J222*8%</f>
        <v>153.67725372485913</v>
      </c>
      <c r="M222" s="132">
        <f>+I222*1.045</f>
        <v>26765.455023746297</v>
      </c>
      <c r="N222" s="53">
        <f>+M222*0.055</f>
        <v>1472.1000263060464</v>
      </c>
      <c r="O222" s="59">
        <f>M222*8%</f>
        <v>2141.2364018997037</v>
      </c>
      <c r="P222" s="115">
        <f>N222*8%</f>
        <v>117.76800210448371</v>
      </c>
      <c r="Q222" s="31"/>
      <c r="R222" s="51">
        <v>24627.765020009476</v>
      </c>
    </row>
    <row r="223" spans="1:18" x14ac:dyDescent="0.25">
      <c r="A223" s="2"/>
      <c r="B223" s="99" t="s">
        <v>245</v>
      </c>
      <c r="C223" s="114"/>
      <c r="D223" s="118"/>
      <c r="E223" s="120"/>
      <c r="F223" s="115"/>
      <c r="G223" s="53"/>
      <c r="H223" s="59"/>
      <c r="I223" s="132"/>
      <c r="J223" s="53"/>
      <c r="K223" s="59"/>
      <c r="L223" s="115"/>
      <c r="M223" s="132"/>
      <c r="N223" s="53"/>
      <c r="O223" s="59"/>
      <c r="P223" s="115"/>
      <c r="Q223" s="31"/>
      <c r="R223" s="51"/>
    </row>
    <row r="224" spans="1:18" x14ac:dyDescent="0.25">
      <c r="A224" s="2"/>
      <c r="B224" s="99" t="s">
        <v>1204</v>
      </c>
      <c r="C224" s="114"/>
      <c r="D224" s="118"/>
      <c r="E224" s="120"/>
      <c r="F224" s="115"/>
      <c r="G224" s="53"/>
      <c r="H224" s="59"/>
      <c r="I224" s="132"/>
      <c r="J224" s="53"/>
      <c r="K224" s="59"/>
      <c r="L224" s="115"/>
      <c r="M224" s="132"/>
      <c r="N224" s="53"/>
      <c r="O224" s="59"/>
      <c r="P224" s="115"/>
      <c r="Q224" s="31"/>
      <c r="R224" s="51"/>
    </row>
    <row r="225" spans="1:18" x14ac:dyDescent="0.25">
      <c r="A225" s="2"/>
      <c r="B225" s="99" t="s">
        <v>1205</v>
      </c>
      <c r="C225" s="114"/>
      <c r="D225" s="118"/>
      <c r="E225" s="120"/>
      <c r="F225" s="115"/>
      <c r="G225" s="53"/>
      <c r="H225" s="59"/>
      <c r="I225" s="132"/>
      <c r="J225" s="53"/>
      <c r="K225" s="59"/>
      <c r="L225" s="115"/>
      <c r="M225" s="132"/>
      <c r="N225" s="53"/>
      <c r="O225" s="59"/>
      <c r="P225" s="115"/>
      <c r="Q225" s="31"/>
      <c r="R225" s="51"/>
    </row>
    <row r="226" spans="1:18" x14ac:dyDescent="0.25">
      <c r="A226" s="2"/>
      <c r="B226" s="99" t="s">
        <v>312</v>
      </c>
      <c r="C226" s="114"/>
      <c r="D226" s="118"/>
      <c r="E226" s="120"/>
      <c r="F226" s="115"/>
      <c r="G226" s="53"/>
      <c r="H226" s="59"/>
      <c r="I226" s="132"/>
      <c r="J226" s="53"/>
      <c r="K226" s="59"/>
      <c r="L226" s="115"/>
      <c r="M226" s="132"/>
      <c r="N226" s="53"/>
      <c r="O226" s="59"/>
      <c r="P226" s="115"/>
      <c r="Q226" s="31"/>
      <c r="R226" s="51"/>
    </row>
    <row r="227" spans="1:18" x14ac:dyDescent="0.25">
      <c r="A227" s="2"/>
      <c r="B227" s="99" t="s">
        <v>1206</v>
      </c>
      <c r="C227" s="114"/>
      <c r="D227" s="118"/>
      <c r="E227" s="120"/>
      <c r="F227" s="115"/>
      <c r="G227" s="53"/>
      <c r="H227" s="59"/>
      <c r="I227" s="132"/>
      <c r="J227" s="53"/>
      <c r="K227" s="59"/>
      <c r="L227" s="115"/>
      <c r="M227" s="132"/>
      <c r="N227" s="53"/>
      <c r="O227" s="59"/>
      <c r="P227" s="115"/>
      <c r="Q227" s="31"/>
      <c r="R227" s="51"/>
    </row>
    <row r="228" spans="1:18" x14ac:dyDescent="0.25">
      <c r="A228" s="19">
        <v>18</v>
      </c>
      <c r="B228" s="30" t="s">
        <v>756</v>
      </c>
      <c r="C228" s="114">
        <f>+R228*0.05</f>
        <v>1200.804479379721</v>
      </c>
      <c r="D228" s="118">
        <f>C228/8</f>
        <v>150.10055992246512</v>
      </c>
      <c r="E228" s="120">
        <f>+R228*0.075</f>
        <v>1801.2067190695814</v>
      </c>
      <c r="F228" s="158">
        <f>E228/8</f>
        <v>225.15083988369767</v>
      </c>
      <c r="G228" s="53">
        <f>+R228*0.105</f>
        <v>2521.6894066974137</v>
      </c>
      <c r="H228" s="118">
        <f>G228/8</f>
        <v>315.21117583717671</v>
      </c>
      <c r="I228" s="132">
        <f>+R228*1.04</f>
        <v>24976.733171098196</v>
      </c>
      <c r="J228" s="53">
        <f>+I228*0.075</f>
        <v>1873.2549878323646</v>
      </c>
      <c r="K228" s="59">
        <f>I228*8%</f>
        <v>1998.1386536878558</v>
      </c>
      <c r="L228" s="59">
        <f>J228*8%</f>
        <v>149.86039902658916</v>
      </c>
      <c r="M228" s="132">
        <f>+I228*1.045</f>
        <v>26100.686163797614</v>
      </c>
      <c r="N228" s="53">
        <f>+M228*0.055</f>
        <v>1435.5377390088688</v>
      </c>
      <c r="O228" s="59">
        <f>M228*8%</f>
        <v>2088.0548931038093</v>
      </c>
      <c r="P228" s="115">
        <f>N228*8%</f>
        <v>114.84301912070951</v>
      </c>
      <c r="Q228" s="31"/>
      <c r="R228" s="51">
        <v>24016.089587594419</v>
      </c>
    </row>
    <row r="229" spans="1:18" x14ac:dyDescent="0.25">
      <c r="A229" s="2"/>
      <c r="B229" s="99" t="s">
        <v>245</v>
      </c>
      <c r="C229" s="114"/>
      <c r="D229" s="118"/>
      <c r="E229" s="120"/>
      <c r="F229" s="115"/>
      <c r="G229" s="53"/>
      <c r="H229" s="59"/>
      <c r="I229" s="132"/>
      <c r="J229" s="53"/>
      <c r="K229" s="59"/>
      <c r="L229" s="115"/>
      <c r="M229" s="132"/>
      <c r="N229" s="53"/>
      <c r="O229" s="59"/>
      <c r="P229" s="115"/>
      <c r="Q229" s="31"/>
      <c r="R229" s="51"/>
    </row>
    <row r="230" spans="1:18" x14ac:dyDescent="0.25">
      <c r="A230" s="2"/>
      <c r="B230" s="99" t="s">
        <v>1207</v>
      </c>
      <c r="C230" s="114"/>
      <c r="D230" s="118"/>
      <c r="E230" s="120"/>
      <c r="F230" s="115"/>
      <c r="G230" s="53"/>
      <c r="H230" s="59"/>
      <c r="I230" s="132"/>
      <c r="J230" s="53"/>
      <c r="K230" s="59"/>
      <c r="L230" s="115"/>
      <c r="M230" s="132"/>
      <c r="N230" s="53"/>
      <c r="O230" s="59"/>
      <c r="P230" s="115"/>
      <c r="Q230" s="31"/>
      <c r="R230" s="51"/>
    </row>
    <row r="231" spans="1:18" x14ac:dyDescent="0.25">
      <c r="A231" s="2"/>
      <c r="B231" s="99" t="s">
        <v>1208</v>
      </c>
      <c r="C231" s="114"/>
      <c r="D231" s="118"/>
      <c r="E231" s="120"/>
      <c r="F231" s="115"/>
      <c r="G231" s="53"/>
      <c r="H231" s="59"/>
      <c r="I231" s="132"/>
      <c r="J231" s="53"/>
      <c r="K231" s="59"/>
      <c r="L231" s="115"/>
      <c r="M231" s="132"/>
      <c r="N231" s="53"/>
      <c r="O231" s="59"/>
      <c r="P231" s="115"/>
      <c r="Q231" s="31"/>
      <c r="R231" s="51"/>
    </row>
    <row r="232" spans="1:18" x14ac:dyDescent="0.25">
      <c r="A232" s="2"/>
      <c r="B232" s="99" t="s">
        <v>1209</v>
      </c>
      <c r="C232" s="114"/>
      <c r="D232" s="118"/>
      <c r="E232" s="120"/>
      <c r="F232" s="115"/>
      <c r="G232" s="53"/>
      <c r="H232" s="59"/>
      <c r="I232" s="132"/>
      <c r="J232" s="53"/>
      <c r="K232" s="59"/>
      <c r="L232" s="115"/>
      <c r="M232" s="132"/>
      <c r="N232" s="53"/>
      <c r="O232" s="59"/>
      <c r="P232" s="115"/>
      <c r="Q232" s="31"/>
      <c r="R232" s="51"/>
    </row>
    <row r="233" spans="1:18" x14ac:dyDescent="0.25">
      <c r="A233" s="19">
        <v>19</v>
      </c>
      <c r="B233" s="30" t="s">
        <v>970</v>
      </c>
      <c r="C233" s="114">
        <f>+R233*0.05</f>
        <v>1166.8941066320349</v>
      </c>
      <c r="D233" s="118">
        <f>C233/8</f>
        <v>145.86176332900436</v>
      </c>
      <c r="E233" s="120">
        <f>+R233*0.075</f>
        <v>1750.3411599480523</v>
      </c>
      <c r="F233" s="158">
        <f>E233/8</f>
        <v>218.79264499350654</v>
      </c>
      <c r="G233" s="53">
        <f>+R233*0.105</f>
        <v>2450.4776239272733</v>
      </c>
      <c r="H233" s="118">
        <f>G233/8</f>
        <v>306.30970299090916</v>
      </c>
      <c r="I233" s="132">
        <f>+R233*1.04</f>
        <v>24271.397417946326</v>
      </c>
      <c r="J233" s="53">
        <f>+I233*0.075</f>
        <v>1820.3548063459743</v>
      </c>
      <c r="K233" s="59">
        <f>I233*8%</f>
        <v>1941.7117934357061</v>
      </c>
      <c r="L233" s="59">
        <f>J233*8%</f>
        <v>145.62838450767796</v>
      </c>
      <c r="M233" s="132">
        <f>+I233*1.045</f>
        <v>25363.61030175391</v>
      </c>
      <c r="N233" s="53">
        <f>+M233*0.055</f>
        <v>1394.998566596465</v>
      </c>
      <c r="O233" s="59">
        <f>M233*8%</f>
        <v>2029.0888241403129</v>
      </c>
      <c r="P233" s="115">
        <f>N233*8%</f>
        <v>111.5998853277172</v>
      </c>
      <c r="Q233" s="31"/>
      <c r="R233" s="51">
        <v>23337.882132640698</v>
      </c>
    </row>
    <row r="234" spans="1:18" x14ac:dyDescent="0.25">
      <c r="A234" s="2"/>
      <c r="B234" s="99" t="s">
        <v>245</v>
      </c>
      <c r="C234" s="114"/>
      <c r="D234" s="118"/>
      <c r="E234" s="120"/>
      <c r="F234" s="115"/>
      <c r="G234" s="53"/>
      <c r="H234" s="59"/>
      <c r="I234" s="132"/>
      <c r="J234" s="53"/>
      <c r="K234" s="59"/>
      <c r="L234" s="115"/>
      <c r="M234" s="132"/>
      <c r="N234" s="53"/>
      <c r="O234" s="59"/>
      <c r="P234" s="115"/>
      <c r="Q234" s="31"/>
      <c r="R234" s="51"/>
    </row>
    <row r="235" spans="1:18" x14ac:dyDescent="0.25">
      <c r="A235" s="2"/>
      <c r="B235" s="99" t="s">
        <v>1210</v>
      </c>
      <c r="C235" s="114"/>
      <c r="D235" s="118"/>
      <c r="E235" s="120"/>
      <c r="F235" s="115"/>
      <c r="G235" s="53"/>
      <c r="H235" s="59"/>
      <c r="I235" s="132"/>
      <c r="J235" s="53"/>
      <c r="K235" s="59"/>
      <c r="L235" s="115"/>
      <c r="M235" s="132"/>
      <c r="N235" s="53"/>
      <c r="O235" s="59"/>
      <c r="P235" s="115"/>
      <c r="Q235" s="31"/>
      <c r="R235" s="51"/>
    </row>
    <row r="236" spans="1:18" x14ac:dyDescent="0.25">
      <c r="A236" s="2"/>
      <c r="B236" s="99" t="s">
        <v>1211</v>
      </c>
      <c r="C236" s="114"/>
      <c r="D236" s="118"/>
      <c r="E236" s="120"/>
      <c r="F236" s="115"/>
      <c r="G236" s="53"/>
      <c r="H236" s="59"/>
      <c r="I236" s="132"/>
      <c r="J236" s="53"/>
      <c r="K236" s="59"/>
      <c r="L236" s="115"/>
      <c r="M236" s="132"/>
      <c r="N236" s="53"/>
      <c r="O236" s="59"/>
      <c r="P236" s="115"/>
      <c r="Q236" s="31"/>
      <c r="R236" s="51"/>
    </row>
    <row r="237" spans="1:18" x14ac:dyDescent="0.25">
      <c r="A237" s="2"/>
      <c r="B237" s="99" t="s">
        <v>1212</v>
      </c>
      <c r="C237" s="114"/>
      <c r="D237" s="118"/>
      <c r="E237" s="120"/>
      <c r="F237" s="115"/>
      <c r="G237" s="53"/>
      <c r="H237" s="59"/>
      <c r="I237" s="132"/>
      <c r="J237" s="53"/>
      <c r="K237" s="59"/>
      <c r="L237" s="115"/>
      <c r="M237" s="132"/>
      <c r="N237" s="53"/>
      <c r="O237" s="59"/>
      <c r="P237" s="115"/>
      <c r="Q237" s="31"/>
      <c r="R237" s="51"/>
    </row>
    <row r="238" spans="1:18" x14ac:dyDescent="0.25">
      <c r="A238" s="2"/>
      <c r="B238" s="99" t="s">
        <v>1213</v>
      </c>
      <c r="C238" s="114"/>
      <c r="D238" s="118"/>
      <c r="E238" s="120"/>
      <c r="F238" s="115"/>
      <c r="G238" s="53"/>
      <c r="H238" s="59"/>
      <c r="I238" s="132"/>
      <c r="J238" s="53"/>
      <c r="K238" s="59"/>
      <c r="L238" s="115"/>
      <c r="M238" s="132"/>
      <c r="N238" s="53"/>
      <c r="O238" s="59"/>
      <c r="P238" s="115"/>
      <c r="Q238" s="31"/>
      <c r="R238" s="51"/>
    </row>
    <row r="239" spans="1:18" x14ac:dyDescent="0.25">
      <c r="A239" s="2"/>
      <c r="B239" s="105" t="s">
        <v>917</v>
      </c>
      <c r="C239" s="114"/>
      <c r="D239" s="118"/>
      <c r="E239" s="120"/>
      <c r="F239" s="115"/>
      <c r="G239" s="53"/>
      <c r="H239" s="59"/>
      <c r="I239" s="132"/>
      <c r="J239" s="53"/>
      <c r="K239" s="59"/>
      <c r="L239" s="115"/>
      <c r="M239" s="132"/>
      <c r="N239" s="53"/>
      <c r="O239" s="59"/>
      <c r="P239" s="115"/>
      <c r="Q239" s="31"/>
      <c r="R239" s="51"/>
    </row>
    <row r="240" spans="1:18" x14ac:dyDescent="0.25">
      <c r="A240" s="19">
        <v>20</v>
      </c>
      <c r="B240" s="30" t="s">
        <v>1215</v>
      </c>
      <c r="C240" s="114">
        <f>+R240*0.05</f>
        <v>1231.3882510004739</v>
      </c>
      <c r="D240" s="118">
        <f>C240/8</f>
        <v>153.92353137505924</v>
      </c>
      <c r="E240" s="120">
        <f>+R240*0.075</f>
        <v>1847.0823765007106</v>
      </c>
      <c r="F240" s="158">
        <f>E240/8</f>
        <v>230.88529706258882</v>
      </c>
      <c r="G240" s="53">
        <f>+R240*0.105</f>
        <v>2585.915327100995</v>
      </c>
      <c r="H240" s="118">
        <f>G240/8</f>
        <v>323.23941588762438</v>
      </c>
      <c r="I240" s="132">
        <f>+R240*1.04</f>
        <v>25612.875620809857</v>
      </c>
      <c r="J240" s="53">
        <f>+I240*0.075</f>
        <v>1920.9656715607391</v>
      </c>
      <c r="K240" s="59">
        <f>I240*8%</f>
        <v>2049.0300496647887</v>
      </c>
      <c r="L240" s="59">
        <f>J240*8%</f>
        <v>153.67725372485913</v>
      </c>
      <c r="M240" s="132">
        <f>+I240*1.045</f>
        <v>26765.455023746297</v>
      </c>
      <c r="N240" s="53">
        <f>+M240*0.055</f>
        <v>1472.1000263060464</v>
      </c>
      <c r="O240" s="59">
        <f>M240*8%</f>
        <v>2141.2364018997037</v>
      </c>
      <c r="P240" s="115">
        <f>N240*8%</f>
        <v>117.76800210448371</v>
      </c>
      <c r="Q240" s="31"/>
      <c r="R240" s="51">
        <v>24627.765020009476</v>
      </c>
    </row>
    <row r="241" spans="1:18" x14ac:dyDescent="0.25">
      <c r="A241" s="2"/>
      <c r="B241" s="99" t="s">
        <v>245</v>
      </c>
      <c r="C241" s="114"/>
      <c r="D241" s="118"/>
      <c r="E241" s="120"/>
      <c r="F241" s="115"/>
      <c r="G241" s="53"/>
      <c r="H241" s="59"/>
      <c r="I241" s="132"/>
      <c r="J241" s="53"/>
      <c r="K241" s="59"/>
      <c r="L241" s="115"/>
      <c r="M241" s="132"/>
      <c r="N241" s="53"/>
      <c r="O241" s="59"/>
      <c r="P241" s="115"/>
      <c r="Q241" s="31"/>
      <c r="R241" s="51"/>
    </row>
    <row r="242" spans="1:18" x14ac:dyDescent="0.25">
      <c r="A242" s="2"/>
      <c r="B242" s="103" t="s">
        <v>1246</v>
      </c>
      <c r="C242" s="114"/>
      <c r="D242" s="118"/>
      <c r="E242" s="120"/>
      <c r="F242" s="115"/>
      <c r="G242" s="53"/>
      <c r="H242" s="59"/>
      <c r="I242" s="132"/>
      <c r="J242" s="53"/>
      <c r="K242" s="59"/>
      <c r="L242" s="115"/>
      <c r="M242" s="132"/>
      <c r="N242" s="53"/>
      <c r="O242" s="59"/>
      <c r="P242" s="115"/>
      <c r="Q242" s="31"/>
      <c r="R242" s="51"/>
    </row>
    <row r="243" spans="1:18" x14ac:dyDescent="0.25">
      <c r="A243" s="2"/>
      <c r="B243" s="99" t="s">
        <v>1247</v>
      </c>
      <c r="C243" s="114"/>
      <c r="D243" s="118"/>
      <c r="E243" s="120"/>
      <c r="F243" s="115"/>
      <c r="G243" s="53"/>
      <c r="H243" s="59"/>
      <c r="I243" s="132"/>
      <c r="J243" s="53"/>
      <c r="K243" s="59"/>
      <c r="L243" s="115"/>
      <c r="M243" s="132"/>
      <c r="N243" s="53"/>
      <c r="O243" s="59"/>
      <c r="P243" s="115"/>
      <c r="Q243" s="31"/>
      <c r="R243" s="51"/>
    </row>
    <row r="244" spans="1:18" x14ac:dyDescent="0.25">
      <c r="A244" s="19">
        <v>21</v>
      </c>
      <c r="B244" s="30" t="s">
        <v>1248</v>
      </c>
      <c r="C244" s="114">
        <f>+R244*0.05</f>
        <v>1200.804479379721</v>
      </c>
      <c r="D244" s="118">
        <f>C244/8</f>
        <v>150.10055992246512</v>
      </c>
      <c r="E244" s="120">
        <f>+R244*0.075</f>
        <v>1801.2067190695814</v>
      </c>
      <c r="F244" s="158">
        <f>E244/8</f>
        <v>225.15083988369767</v>
      </c>
      <c r="G244" s="53">
        <f>+R244*0.105</f>
        <v>2521.6894066974137</v>
      </c>
      <c r="H244" s="118">
        <f>G244/8</f>
        <v>315.21117583717671</v>
      </c>
      <c r="I244" s="132">
        <f>+R244*1.04</f>
        <v>24976.733171098196</v>
      </c>
      <c r="J244" s="53">
        <f>+I244*0.075</f>
        <v>1873.2549878323646</v>
      </c>
      <c r="K244" s="59">
        <f>I244*8%</f>
        <v>1998.1386536878558</v>
      </c>
      <c r="L244" s="59">
        <f>J244*8%</f>
        <v>149.86039902658916</v>
      </c>
      <c r="M244" s="132">
        <f>+I244*1.045</f>
        <v>26100.686163797614</v>
      </c>
      <c r="N244" s="53">
        <f>+M244*0.055</f>
        <v>1435.5377390088688</v>
      </c>
      <c r="O244" s="59">
        <f>M244*8%</f>
        <v>2088.0548931038093</v>
      </c>
      <c r="P244" s="115">
        <f>N244*8%</f>
        <v>114.84301912070951</v>
      </c>
      <c r="Q244" s="31"/>
      <c r="R244" s="51">
        <v>24016.089587594419</v>
      </c>
    </row>
    <row r="245" spans="1:18" x14ac:dyDescent="0.25">
      <c r="A245" s="2"/>
      <c r="B245" s="99" t="s">
        <v>245</v>
      </c>
      <c r="C245" s="114"/>
      <c r="D245" s="118"/>
      <c r="E245" s="120"/>
      <c r="F245" s="115"/>
      <c r="G245" s="53"/>
      <c r="H245" s="59"/>
      <c r="I245" s="132"/>
      <c r="J245" s="53"/>
      <c r="K245" s="59"/>
      <c r="L245" s="115"/>
      <c r="M245" s="132"/>
      <c r="N245" s="53"/>
      <c r="O245" s="59"/>
      <c r="P245" s="115"/>
      <c r="Q245" s="31"/>
      <c r="R245" s="51"/>
    </row>
    <row r="246" spans="1:18" x14ac:dyDescent="0.25">
      <c r="A246" s="2"/>
      <c r="B246" s="99" t="s">
        <v>1249</v>
      </c>
      <c r="C246" s="114"/>
      <c r="D246" s="118"/>
      <c r="E246" s="120"/>
      <c r="F246" s="115"/>
      <c r="G246" s="53"/>
      <c r="H246" s="59"/>
      <c r="I246" s="132"/>
      <c r="J246" s="53"/>
      <c r="K246" s="59"/>
      <c r="L246" s="115"/>
      <c r="M246" s="132"/>
      <c r="N246" s="53"/>
      <c r="O246" s="59"/>
      <c r="P246" s="115"/>
      <c r="Q246" s="31"/>
      <c r="R246" s="51"/>
    </row>
    <row r="247" spans="1:18" x14ac:dyDescent="0.25">
      <c r="A247" s="2"/>
      <c r="B247" s="99" t="s">
        <v>1250</v>
      </c>
      <c r="C247" s="114"/>
      <c r="D247" s="118"/>
      <c r="E247" s="120"/>
      <c r="F247" s="115"/>
      <c r="G247" s="53"/>
      <c r="H247" s="59"/>
      <c r="I247" s="132"/>
      <c r="J247" s="53"/>
      <c r="K247" s="59"/>
      <c r="L247" s="115"/>
      <c r="M247" s="132"/>
      <c r="N247" s="53"/>
      <c r="O247" s="59"/>
      <c r="P247" s="115"/>
      <c r="Q247" s="31"/>
      <c r="R247" s="51"/>
    </row>
    <row r="248" spans="1:18" x14ac:dyDescent="0.25">
      <c r="A248" s="2"/>
      <c r="B248" s="99" t="s">
        <v>1311</v>
      </c>
      <c r="C248" s="114"/>
      <c r="D248" s="118"/>
      <c r="E248" s="120"/>
      <c r="F248" s="115"/>
      <c r="G248" s="53"/>
      <c r="H248" s="59"/>
      <c r="I248" s="132"/>
      <c r="J248" s="53"/>
      <c r="K248" s="59"/>
      <c r="L248" s="115"/>
      <c r="M248" s="132"/>
      <c r="N248" s="53"/>
      <c r="O248" s="59"/>
      <c r="P248" s="115"/>
      <c r="Q248" s="31"/>
      <c r="R248" s="51"/>
    </row>
    <row r="249" spans="1:18" x14ac:dyDescent="0.25">
      <c r="A249" s="2"/>
      <c r="B249" s="99" t="s">
        <v>1312</v>
      </c>
      <c r="C249" s="114"/>
      <c r="D249" s="118"/>
      <c r="E249" s="120"/>
      <c r="F249" s="115"/>
      <c r="G249" s="53"/>
      <c r="H249" s="59"/>
      <c r="I249" s="132"/>
      <c r="J249" s="53"/>
      <c r="K249" s="59"/>
      <c r="L249" s="115"/>
      <c r="M249" s="132"/>
      <c r="N249" s="53"/>
      <c r="O249" s="59"/>
      <c r="P249" s="115"/>
      <c r="Q249" s="31"/>
      <c r="R249" s="51"/>
    </row>
    <row r="250" spans="1:18" x14ac:dyDescent="0.25">
      <c r="A250" s="2"/>
      <c r="B250" s="99" t="s">
        <v>1313</v>
      </c>
      <c r="C250" s="114"/>
      <c r="D250" s="118"/>
      <c r="E250" s="120"/>
      <c r="F250" s="115"/>
      <c r="G250" s="53"/>
      <c r="H250" s="59"/>
      <c r="I250" s="132"/>
      <c r="J250" s="53"/>
      <c r="K250" s="59"/>
      <c r="L250" s="115"/>
      <c r="M250" s="132"/>
      <c r="N250" s="53"/>
      <c r="O250" s="59"/>
      <c r="P250" s="115"/>
      <c r="Q250" s="31"/>
      <c r="R250" s="51"/>
    </row>
    <row r="251" spans="1:18" x14ac:dyDescent="0.25">
      <c r="A251" s="2"/>
      <c r="B251" s="105" t="s">
        <v>912</v>
      </c>
      <c r="C251" s="114"/>
      <c r="D251" s="118"/>
      <c r="E251" s="120"/>
      <c r="F251" s="115"/>
      <c r="G251" s="53"/>
      <c r="H251" s="59"/>
      <c r="I251" s="132"/>
      <c r="J251" s="53"/>
      <c r="K251" s="59"/>
      <c r="L251" s="115"/>
      <c r="M251" s="132"/>
      <c r="N251" s="53"/>
      <c r="O251" s="59"/>
      <c r="P251" s="115"/>
      <c r="Q251" s="31"/>
      <c r="R251" s="51"/>
    </row>
    <row r="252" spans="1:18" x14ac:dyDescent="0.25">
      <c r="A252" s="19">
        <v>22</v>
      </c>
      <c r="B252" s="30" t="s">
        <v>1314</v>
      </c>
      <c r="C252" s="114">
        <f>+R252*0.05</f>
        <v>1231.3882510004739</v>
      </c>
      <c r="D252" s="118">
        <f>C252/8</f>
        <v>153.92353137505924</v>
      </c>
      <c r="E252" s="120">
        <f>+R252*0.075</f>
        <v>1847.0823765007106</v>
      </c>
      <c r="F252" s="158">
        <f>E252/8</f>
        <v>230.88529706258882</v>
      </c>
      <c r="G252" s="53">
        <f>+R252*0.105</f>
        <v>2585.915327100995</v>
      </c>
      <c r="H252" s="118">
        <f>G252/8</f>
        <v>323.23941588762438</v>
      </c>
      <c r="I252" s="132">
        <f>+R252*1.04</f>
        <v>25612.875620809857</v>
      </c>
      <c r="J252" s="53">
        <f>+I252*0.075</f>
        <v>1920.9656715607391</v>
      </c>
      <c r="K252" s="59">
        <f>I252*8%</f>
        <v>2049.0300496647887</v>
      </c>
      <c r="L252" s="59">
        <f>J252*8%</f>
        <v>153.67725372485913</v>
      </c>
      <c r="M252" s="132">
        <f>+I252*1.045</f>
        <v>26765.455023746297</v>
      </c>
      <c r="N252" s="53">
        <f>+M252*0.055</f>
        <v>1472.1000263060464</v>
      </c>
      <c r="O252" s="59">
        <f>M252*8%</f>
        <v>2141.2364018997037</v>
      </c>
      <c r="P252" s="115">
        <f>N252*8%</f>
        <v>117.76800210448371</v>
      </c>
      <c r="Q252" s="31"/>
      <c r="R252" s="51">
        <v>24627.765020009476</v>
      </c>
    </row>
    <row r="253" spans="1:18" x14ac:dyDescent="0.25">
      <c r="A253" s="2"/>
      <c r="B253" s="99" t="s">
        <v>1315</v>
      </c>
      <c r="C253" s="114"/>
      <c r="D253" s="118"/>
      <c r="E253" s="120"/>
      <c r="F253" s="115"/>
      <c r="G253" s="53"/>
      <c r="H253" s="59"/>
      <c r="I253" s="132"/>
      <c r="J253" s="53"/>
      <c r="K253" s="59"/>
      <c r="L253" s="115"/>
      <c r="M253" s="132"/>
      <c r="N253" s="53"/>
      <c r="O253" s="59"/>
      <c r="P253" s="115"/>
      <c r="Q253" s="31"/>
      <c r="R253" s="51"/>
    </row>
    <row r="254" spans="1:18" x14ac:dyDescent="0.25">
      <c r="A254" s="19">
        <v>23</v>
      </c>
      <c r="B254" s="30" t="s">
        <v>18</v>
      </c>
      <c r="C254" s="114">
        <f>+R254*0.05</f>
        <v>1341.2488832395563</v>
      </c>
      <c r="D254" s="118">
        <f>C254/8</f>
        <v>167.65611040494454</v>
      </c>
      <c r="E254" s="120">
        <f>+R254*0.075</f>
        <v>2011.8733248593342</v>
      </c>
      <c r="F254" s="158">
        <f>E254/8</f>
        <v>251.48416560741677</v>
      </c>
      <c r="G254" s="53">
        <f>+R254*0.105</f>
        <v>2816.6226548030677</v>
      </c>
      <c r="H254" s="118">
        <f>G254/8</f>
        <v>352.07783185038346</v>
      </c>
      <c r="I254" s="132">
        <f>+R254*1.04</f>
        <v>27897.976771382771</v>
      </c>
      <c r="J254" s="53">
        <f>+I254*0.075</f>
        <v>2092.3482578537078</v>
      </c>
      <c r="K254" s="59">
        <f>I254*8%</f>
        <v>2231.8381417106216</v>
      </c>
      <c r="L254" s="59">
        <f>J254*8%</f>
        <v>167.38786062829664</v>
      </c>
      <c r="M254" s="132">
        <f>+I254*1.045</f>
        <v>29153.385726094995</v>
      </c>
      <c r="N254" s="53">
        <f>+M254*0.055</f>
        <v>1603.4362149352248</v>
      </c>
      <c r="O254" s="59">
        <f>M254*8%</f>
        <v>2332.2708580875997</v>
      </c>
      <c r="P254" s="115">
        <f>N254*8%</f>
        <v>128.27489719481798</v>
      </c>
      <c r="Q254" s="31"/>
      <c r="R254" s="51">
        <v>26824.977664791124</v>
      </c>
    </row>
    <row r="255" spans="1:18" ht="12.75" customHeight="1" x14ac:dyDescent="0.25">
      <c r="A255" s="2"/>
      <c r="B255" s="103" t="s">
        <v>1316</v>
      </c>
      <c r="C255" s="114"/>
      <c r="D255" s="118"/>
      <c r="E255" s="120"/>
      <c r="F255" s="115"/>
      <c r="G255" s="53"/>
      <c r="H255" s="59"/>
      <c r="I255" s="132"/>
      <c r="J255" s="53"/>
      <c r="K255" s="59"/>
      <c r="L255" s="115"/>
      <c r="M255" s="132"/>
      <c r="N255" s="53"/>
      <c r="O255" s="59"/>
      <c r="P255" s="115"/>
      <c r="Q255" s="31"/>
      <c r="R255" s="51"/>
    </row>
    <row r="256" spans="1:18" x14ac:dyDescent="0.25">
      <c r="A256" s="2"/>
      <c r="B256" s="105" t="s">
        <v>918</v>
      </c>
      <c r="C256" s="114"/>
      <c r="D256" s="118"/>
      <c r="E256" s="120"/>
      <c r="F256" s="115"/>
      <c r="G256" s="53"/>
      <c r="H256" s="59"/>
      <c r="I256" s="132"/>
      <c r="J256" s="53"/>
      <c r="K256" s="59"/>
      <c r="L256" s="115"/>
      <c r="M256" s="132"/>
      <c r="N256" s="53"/>
      <c r="O256" s="59"/>
      <c r="P256" s="115"/>
      <c r="Q256" s="31"/>
      <c r="R256" s="51"/>
    </row>
    <row r="257" spans="1:18" x14ac:dyDescent="0.25">
      <c r="A257" s="19">
        <v>24</v>
      </c>
      <c r="B257" s="30" t="s">
        <v>1317</v>
      </c>
      <c r="C257" s="114">
        <f>+R257*0.05</f>
        <v>1423.5336973677527</v>
      </c>
      <c r="D257" s="118">
        <f>C257/8</f>
        <v>177.94171217096908</v>
      </c>
      <c r="E257" s="120">
        <f>+R257*0.075</f>
        <v>2135.3005460516288</v>
      </c>
      <c r="F257" s="158">
        <f>E257/8</f>
        <v>266.9125682564536</v>
      </c>
      <c r="G257" s="53">
        <f>+R257*0.105</f>
        <v>2989.4207644722801</v>
      </c>
      <c r="H257" s="118">
        <f>G257/8</f>
        <v>373.67759555903501</v>
      </c>
      <c r="I257" s="132">
        <f>+R257*1.04</f>
        <v>29609.500905249253</v>
      </c>
      <c r="J257" s="53">
        <f>+I257*0.075</f>
        <v>2220.7125678936941</v>
      </c>
      <c r="K257" s="59">
        <f>I257*8%</f>
        <v>2368.7600724199401</v>
      </c>
      <c r="L257" s="59">
        <f>J257*8%</f>
        <v>177.65700543149552</v>
      </c>
      <c r="M257" s="132">
        <f>+I257*1.045</f>
        <v>30941.928445985468</v>
      </c>
      <c r="N257" s="53">
        <f>+M257*0.055</f>
        <v>1701.8060645292007</v>
      </c>
      <c r="O257" s="59">
        <f>M257*8%</f>
        <v>2475.3542756788374</v>
      </c>
      <c r="P257" s="115">
        <f>N257*8%</f>
        <v>136.14448516233605</v>
      </c>
      <c r="Q257" s="31"/>
      <c r="R257" s="51">
        <v>28470.673947355051</v>
      </c>
    </row>
    <row r="258" spans="1:18" x14ac:dyDescent="0.25">
      <c r="A258" s="2"/>
      <c r="B258" s="99" t="s">
        <v>1318</v>
      </c>
      <c r="C258" s="114"/>
      <c r="D258" s="118"/>
      <c r="E258" s="120"/>
      <c r="F258" s="115"/>
      <c r="G258" s="53"/>
      <c r="H258" s="59"/>
      <c r="I258" s="132"/>
      <c r="J258" s="53"/>
      <c r="K258" s="59"/>
      <c r="L258" s="115"/>
      <c r="M258" s="132"/>
      <c r="N258" s="53"/>
      <c r="O258" s="59"/>
      <c r="P258" s="115"/>
      <c r="Q258" s="31"/>
      <c r="R258" s="51"/>
    </row>
    <row r="259" spans="1:18" x14ac:dyDescent="0.25">
      <c r="A259" s="19">
        <v>25</v>
      </c>
      <c r="B259" s="30" t="s">
        <v>1319</v>
      </c>
      <c r="C259" s="114">
        <f>+R259*0.05</f>
        <v>1341.2488832395563</v>
      </c>
      <c r="D259" s="118">
        <f>C259/8</f>
        <v>167.65611040494454</v>
      </c>
      <c r="E259" s="120">
        <f>+R259*0.075</f>
        <v>2011.8733248593342</v>
      </c>
      <c r="F259" s="158">
        <f>E259/8</f>
        <v>251.48416560741677</v>
      </c>
      <c r="G259" s="53">
        <f>+R259*0.105</f>
        <v>2816.6226548030677</v>
      </c>
      <c r="H259" s="118">
        <f>G259/8</f>
        <v>352.07783185038346</v>
      </c>
      <c r="I259" s="132">
        <f>+R259*1.04</f>
        <v>27897.976771382771</v>
      </c>
      <c r="J259" s="53">
        <f>+I259*0.075</f>
        <v>2092.3482578537078</v>
      </c>
      <c r="K259" s="59">
        <f>I259*8%</f>
        <v>2231.8381417106216</v>
      </c>
      <c r="L259" s="59">
        <f>J259*8%</f>
        <v>167.38786062829664</v>
      </c>
      <c r="M259" s="132">
        <f>+I259*1.045</f>
        <v>29153.385726094995</v>
      </c>
      <c r="N259" s="53">
        <f>+M259*0.055</f>
        <v>1603.4362149352248</v>
      </c>
      <c r="O259" s="59">
        <f>M259*8%</f>
        <v>2332.2708580875997</v>
      </c>
      <c r="P259" s="115">
        <f>N259*8%</f>
        <v>128.27489719481798</v>
      </c>
      <c r="Q259" s="31"/>
      <c r="R259" s="51">
        <v>26824.977664791124</v>
      </c>
    </row>
    <row r="260" spans="1:18" x14ac:dyDescent="0.25">
      <c r="A260" s="2"/>
      <c r="B260" s="99" t="s">
        <v>245</v>
      </c>
      <c r="C260" s="114"/>
      <c r="D260" s="118"/>
      <c r="E260" s="120"/>
      <c r="F260" s="115"/>
      <c r="G260" s="53"/>
      <c r="H260" s="59"/>
      <c r="I260" s="132"/>
      <c r="J260" s="53"/>
      <c r="K260" s="59"/>
      <c r="L260" s="115"/>
      <c r="M260" s="132"/>
      <c r="N260" s="53"/>
      <c r="O260" s="59"/>
      <c r="P260" s="115"/>
      <c r="Q260" s="31"/>
      <c r="R260" s="51"/>
    </row>
    <row r="261" spans="1:18" x14ac:dyDescent="0.25">
      <c r="A261" s="2"/>
      <c r="B261" s="99" t="s">
        <v>1320</v>
      </c>
      <c r="C261" s="114"/>
      <c r="D261" s="118"/>
      <c r="E261" s="120"/>
      <c r="F261" s="115"/>
      <c r="G261" s="53"/>
      <c r="H261" s="59"/>
      <c r="I261" s="132"/>
      <c r="J261" s="53"/>
      <c r="K261" s="59"/>
      <c r="L261" s="115"/>
      <c r="M261" s="132"/>
      <c r="N261" s="53"/>
      <c r="O261" s="59"/>
      <c r="P261" s="115"/>
      <c r="Q261" s="31"/>
      <c r="R261" s="51"/>
    </row>
    <row r="262" spans="1:18" x14ac:dyDescent="0.25">
      <c r="A262" s="2"/>
      <c r="B262" s="99" t="s">
        <v>1321</v>
      </c>
      <c r="C262" s="114"/>
      <c r="D262" s="118"/>
      <c r="E262" s="120"/>
      <c r="F262" s="115"/>
      <c r="G262" s="53"/>
      <c r="H262" s="59"/>
      <c r="I262" s="132"/>
      <c r="J262" s="53"/>
      <c r="K262" s="59"/>
      <c r="L262" s="115"/>
      <c r="M262" s="132"/>
      <c r="N262" s="53"/>
      <c r="O262" s="59"/>
      <c r="P262" s="115"/>
      <c r="Q262" s="31"/>
      <c r="R262" s="51"/>
    </row>
    <row r="263" spans="1:18" ht="12.9" customHeight="1" x14ac:dyDescent="0.25">
      <c r="A263" s="2"/>
      <c r="B263" s="101" t="s">
        <v>1322</v>
      </c>
      <c r="C263" s="114"/>
      <c r="D263" s="118"/>
      <c r="E263" s="120"/>
      <c r="F263" s="115"/>
      <c r="G263" s="53"/>
      <c r="H263" s="59"/>
      <c r="I263" s="132"/>
      <c r="J263" s="53"/>
      <c r="K263" s="59"/>
      <c r="L263" s="115"/>
      <c r="M263" s="132"/>
      <c r="N263" s="53"/>
      <c r="O263" s="59"/>
      <c r="P263" s="115"/>
      <c r="Q263" s="31"/>
      <c r="R263" s="51"/>
    </row>
    <row r="264" spans="1:18" x14ac:dyDescent="0.25">
      <c r="A264" s="19">
        <v>26</v>
      </c>
      <c r="B264" s="30" t="s">
        <v>968</v>
      </c>
      <c r="C264" s="114">
        <f>+R264*0.05</f>
        <v>1231.3882510004739</v>
      </c>
      <c r="D264" s="118">
        <f>C264/8</f>
        <v>153.92353137505924</v>
      </c>
      <c r="E264" s="120">
        <f>+R264*0.075</f>
        <v>1847.0823765007106</v>
      </c>
      <c r="F264" s="158">
        <f>E264/8</f>
        <v>230.88529706258882</v>
      </c>
      <c r="G264" s="53">
        <f>+R264*0.105</f>
        <v>2585.915327100995</v>
      </c>
      <c r="H264" s="118">
        <f>G264/8</f>
        <v>323.23941588762438</v>
      </c>
      <c r="I264" s="132">
        <f>+R264*1.04</f>
        <v>25612.875620809857</v>
      </c>
      <c r="J264" s="53">
        <f>+I264*0.075</f>
        <v>1920.9656715607391</v>
      </c>
      <c r="K264" s="59">
        <f>I264*8%</f>
        <v>2049.0300496647887</v>
      </c>
      <c r="L264" s="59">
        <f>J264*8%</f>
        <v>153.67725372485913</v>
      </c>
      <c r="M264" s="132">
        <f>+I264*1.045</f>
        <v>26765.455023746297</v>
      </c>
      <c r="N264" s="53">
        <f>+M264*0.055</f>
        <v>1472.1000263060464</v>
      </c>
      <c r="O264" s="59">
        <f>M264*8%</f>
        <v>2141.2364018997037</v>
      </c>
      <c r="P264" s="115">
        <f>N264*8%</f>
        <v>117.76800210448371</v>
      </c>
      <c r="Q264" s="31"/>
      <c r="R264" s="51">
        <v>24627.765020009476</v>
      </c>
    </row>
    <row r="265" spans="1:18" x14ac:dyDescent="0.25">
      <c r="A265" s="2"/>
      <c r="B265" s="99" t="s">
        <v>245</v>
      </c>
      <c r="C265" s="114"/>
      <c r="D265" s="118"/>
      <c r="E265" s="120"/>
      <c r="F265" s="115"/>
      <c r="G265" s="53"/>
      <c r="H265" s="59"/>
      <c r="I265" s="132"/>
      <c r="J265" s="53"/>
      <c r="K265" s="59"/>
      <c r="L265" s="115"/>
      <c r="M265" s="132"/>
      <c r="N265" s="53"/>
      <c r="O265" s="59"/>
      <c r="P265" s="115"/>
      <c r="Q265" s="31"/>
      <c r="R265" s="51"/>
    </row>
    <row r="266" spans="1:18" x14ac:dyDescent="0.25">
      <c r="A266" s="2"/>
      <c r="B266" s="99" t="s">
        <v>1145</v>
      </c>
      <c r="C266" s="114"/>
      <c r="D266" s="118"/>
      <c r="E266" s="120"/>
      <c r="F266" s="115"/>
      <c r="G266" s="53"/>
      <c r="H266" s="59"/>
      <c r="I266" s="132"/>
      <c r="J266" s="53"/>
      <c r="K266" s="59"/>
      <c r="L266" s="115"/>
      <c r="M266" s="132"/>
      <c r="N266" s="53"/>
      <c r="O266" s="59"/>
      <c r="P266" s="115"/>
      <c r="Q266" s="31"/>
      <c r="R266" s="51"/>
    </row>
    <row r="267" spans="1:18" x14ac:dyDescent="0.25">
      <c r="A267" s="2"/>
      <c r="B267" s="99" t="s">
        <v>1146</v>
      </c>
      <c r="C267" s="114"/>
      <c r="D267" s="118"/>
      <c r="E267" s="120"/>
      <c r="F267" s="115"/>
      <c r="G267" s="53"/>
      <c r="H267" s="59"/>
      <c r="I267" s="132"/>
      <c r="J267" s="53"/>
      <c r="K267" s="59"/>
      <c r="L267" s="115"/>
      <c r="M267" s="132"/>
      <c r="N267" s="53"/>
      <c r="O267" s="59"/>
      <c r="P267" s="115"/>
      <c r="Q267" s="31"/>
      <c r="R267" s="51"/>
    </row>
    <row r="268" spans="1:18" x14ac:dyDescent="0.25">
      <c r="A268" s="2"/>
      <c r="B268" s="99" t="s">
        <v>1147</v>
      </c>
      <c r="C268" s="114"/>
      <c r="D268" s="118"/>
      <c r="E268" s="120"/>
      <c r="F268" s="115"/>
      <c r="G268" s="53"/>
      <c r="H268" s="59"/>
      <c r="I268" s="132"/>
      <c r="J268" s="53"/>
      <c r="K268" s="59"/>
      <c r="L268" s="115"/>
      <c r="M268" s="132"/>
      <c r="N268" s="53"/>
      <c r="O268" s="59"/>
      <c r="P268" s="115"/>
      <c r="Q268" s="31"/>
      <c r="R268" s="51"/>
    </row>
    <row r="269" spans="1:18" x14ac:dyDescent="0.25">
      <c r="A269" s="2"/>
      <c r="B269" s="99" t="s">
        <v>1148</v>
      </c>
      <c r="C269" s="114"/>
      <c r="D269" s="118"/>
      <c r="E269" s="120"/>
      <c r="F269" s="115"/>
      <c r="G269" s="53"/>
      <c r="H269" s="59"/>
      <c r="I269" s="132"/>
      <c r="J269" s="53"/>
      <c r="K269" s="59"/>
      <c r="L269" s="115"/>
      <c r="M269" s="132"/>
      <c r="N269" s="53"/>
      <c r="O269" s="59"/>
      <c r="P269" s="115"/>
      <c r="Q269" s="31"/>
      <c r="R269" s="51"/>
    </row>
    <row r="270" spans="1:18" x14ac:dyDescent="0.25">
      <c r="A270" s="2"/>
      <c r="B270" s="99" t="s">
        <v>1149</v>
      </c>
      <c r="C270" s="114"/>
      <c r="D270" s="118"/>
      <c r="E270" s="120"/>
      <c r="F270" s="115"/>
      <c r="G270" s="53"/>
      <c r="H270" s="59"/>
      <c r="I270" s="132"/>
      <c r="J270" s="53"/>
      <c r="K270" s="59"/>
      <c r="L270" s="115"/>
      <c r="M270" s="132"/>
      <c r="N270" s="53"/>
      <c r="O270" s="59"/>
      <c r="P270" s="115"/>
      <c r="Q270" s="31"/>
      <c r="R270" s="51"/>
    </row>
    <row r="271" spans="1:18" x14ac:dyDescent="0.25">
      <c r="A271" s="19">
        <v>27</v>
      </c>
      <c r="B271" s="30" t="s">
        <v>756</v>
      </c>
      <c r="C271" s="114">
        <f>+R271*0.05</f>
        <v>1200.804479379721</v>
      </c>
      <c r="D271" s="118">
        <f>C271/8</f>
        <v>150.10055992246512</v>
      </c>
      <c r="E271" s="120">
        <f>+R271*0.075</f>
        <v>1801.2067190695814</v>
      </c>
      <c r="F271" s="158">
        <f>E271/8</f>
        <v>225.15083988369767</v>
      </c>
      <c r="G271" s="53">
        <f>+R271*0.105</f>
        <v>2521.6894066974137</v>
      </c>
      <c r="H271" s="118">
        <f>G271/8</f>
        <v>315.21117583717671</v>
      </c>
      <c r="I271" s="132">
        <f>+R271*1.04</f>
        <v>24976.733171098196</v>
      </c>
      <c r="J271" s="53">
        <f>+I271*0.075</f>
        <v>1873.2549878323646</v>
      </c>
      <c r="K271" s="59">
        <f>I271*8%</f>
        <v>1998.1386536878558</v>
      </c>
      <c r="L271" s="59">
        <f>J271*8%</f>
        <v>149.86039902658916</v>
      </c>
      <c r="M271" s="132">
        <f>+I271*1.045</f>
        <v>26100.686163797614</v>
      </c>
      <c r="N271" s="53">
        <f>+M271*0.055</f>
        <v>1435.5377390088688</v>
      </c>
      <c r="O271" s="59">
        <f>M271*8%</f>
        <v>2088.0548931038093</v>
      </c>
      <c r="P271" s="115">
        <f>N271*8%</f>
        <v>114.84301912070951</v>
      </c>
      <c r="Q271" s="31"/>
      <c r="R271" s="51">
        <v>24016.089587594419</v>
      </c>
    </row>
    <row r="272" spans="1:18" x14ac:dyDescent="0.25">
      <c r="A272" s="2"/>
      <c r="B272" s="99" t="s">
        <v>245</v>
      </c>
      <c r="C272" s="114"/>
      <c r="D272" s="118"/>
      <c r="E272" s="120"/>
      <c r="F272" s="115"/>
      <c r="G272" s="53"/>
      <c r="H272" s="59"/>
      <c r="I272" s="132"/>
      <c r="J272" s="53"/>
      <c r="K272" s="59"/>
      <c r="L272" s="115"/>
      <c r="M272" s="132"/>
      <c r="N272" s="53"/>
      <c r="O272" s="59"/>
      <c r="P272" s="115"/>
      <c r="Q272" s="31"/>
      <c r="R272" s="51"/>
    </row>
    <row r="273" spans="1:18" x14ac:dyDescent="0.25">
      <c r="A273" s="2"/>
      <c r="B273" s="99" t="s">
        <v>1062</v>
      </c>
      <c r="C273" s="114"/>
      <c r="D273" s="118"/>
      <c r="E273" s="120"/>
      <c r="F273" s="115"/>
      <c r="G273" s="53"/>
      <c r="H273" s="59"/>
      <c r="I273" s="132"/>
      <c r="J273" s="53"/>
      <c r="K273" s="59"/>
      <c r="L273" s="115"/>
      <c r="M273" s="132"/>
      <c r="N273" s="53"/>
      <c r="O273" s="59"/>
      <c r="P273" s="115"/>
      <c r="Q273" s="31"/>
      <c r="R273" s="51"/>
    </row>
    <row r="274" spans="1:18" x14ac:dyDescent="0.25">
      <c r="A274" s="2"/>
      <c r="B274" s="99" t="s">
        <v>1063</v>
      </c>
      <c r="C274" s="114"/>
      <c r="D274" s="118"/>
      <c r="E274" s="120"/>
      <c r="F274" s="115"/>
      <c r="G274" s="53"/>
      <c r="H274" s="59"/>
      <c r="I274" s="132"/>
      <c r="J274" s="53"/>
      <c r="K274" s="59"/>
      <c r="L274" s="115"/>
      <c r="M274" s="132"/>
      <c r="N274" s="53"/>
      <c r="O274" s="59"/>
      <c r="P274" s="115"/>
      <c r="Q274" s="31"/>
      <c r="R274" s="51"/>
    </row>
    <row r="275" spans="1:18" x14ac:dyDescent="0.25">
      <c r="A275" s="2"/>
      <c r="B275" s="99" t="s">
        <v>1064</v>
      </c>
      <c r="C275" s="114"/>
      <c r="D275" s="118"/>
      <c r="E275" s="120"/>
      <c r="F275" s="115"/>
      <c r="G275" s="53"/>
      <c r="H275" s="59"/>
      <c r="I275" s="132"/>
      <c r="J275" s="53"/>
      <c r="K275" s="59"/>
      <c r="L275" s="115"/>
      <c r="M275" s="132"/>
      <c r="N275" s="53"/>
      <c r="O275" s="59"/>
      <c r="P275" s="115"/>
      <c r="Q275" s="31"/>
      <c r="R275" s="51"/>
    </row>
    <row r="276" spans="1:18" ht="12.75" customHeight="1" x14ac:dyDescent="0.25">
      <c r="A276" s="2"/>
      <c r="B276" s="103" t="s">
        <v>1065</v>
      </c>
      <c r="C276" s="114"/>
      <c r="D276" s="118"/>
      <c r="E276" s="120"/>
      <c r="F276" s="115"/>
      <c r="G276" s="53"/>
      <c r="H276" s="59"/>
      <c r="I276" s="132"/>
      <c r="J276" s="53"/>
      <c r="K276" s="59"/>
      <c r="L276" s="115"/>
      <c r="M276" s="132"/>
      <c r="N276" s="53"/>
      <c r="O276" s="59"/>
      <c r="P276" s="115"/>
      <c r="Q276" s="31"/>
      <c r="R276" s="51"/>
    </row>
    <row r="277" spans="1:18" ht="27" customHeight="1" x14ac:dyDescent="0.25">
      <c r="A277" s="2"/>
      <c r="B277" s="103" t="s">
        <v>652</v>
      </c>
      <c r="C277" s="114"/>
      <c r="D277" s="118"/>
      <c r="E277" s="120"/>
      <c r="F277" s="115"/>
      <c r="G277" s="53"/>
      <c r="H277" s="59"/>
      <c r="I277" s="132"/>
      <c r="J277" s="53"/>
      <c r="K277" s="59"/>
      <c r="L277" s="115"/>
      <c r="M277" s="132"/>
      <c r="N277" s="53"/>
      <c r="O277" s="59"/>
      <c r="P277" s="115"/>
      <c r="Q277" s="31"/>
      <c r="R277" s="51"/>
    </row>
    <row r="278" spans="1:18" x14ac:dyDescent="0.25">
      <c r="A278" s="2"/>
      <c r="B278" s="105" t="s">
        <v>279</v>
      </c>
      <c r="C278" s="114"/>
      <c r="D278" s="118"/>
      <c r="E278" s="120"/>
      <c r="F278" s="115"/>
      <c r="G278" s="53"/>
      <c r="H278" s="59"/>
      <c r="I278" s="132"/>
      <c r="J278" s="53"/>
      <c r="K278" s="59"/>
      <c r="L278" s="115"/>
      <c r="M278" s="132"/>
      <c r="N278" s="53"/>
      <c r="O278" s="59"/>
      <c r="P278" s="115"/>
      <c r="Q278" s="31"/>
      <c r="R278" s="51"/>
    </row>
    <row r="279" spans="1:18" x14ac:dyDescent="0.25">
      <c r="A279" s="19">
        <v>28</v>
      </c>
      <c r="B279" s="30" t="s">
        <v>653</v>
      </c>
      <c r="C279" s="114">
        <f>+R279*0.05</f>
        <v>1341.2488832395563</v>
      </c>
      <c r="D279" s="118">
        <f>C279/8</f>
        <v>167.65611040494454</v>
      </c>
      <c r="E279" s="120">
        <f>+R279*0.075</f>
        <v>2011.8733248593342</v>
      </c>
      <c r="F279" s="158">
        <f>E279/8</f>
        <v>251.48416560741677</v>
      </c>
      <c r="G279" s="53">
        <f>+R279*0.105</f>
        <v>2816.6226548030677</v>
      </c>
      <c r="H279" s="118">
        <f>G279/8</f>
        <v>352.07783185038346</v>
      </c>
      <c r="I279" s="132">
        <f>+R279*1.04</f>
        <v>27897.976771382771</v>
      </c>
      <c r="J279" s="53">
        <f>+I279*0.075</f>
        <v>2092.3482578537078</v>
      </c>
      <c r="K279" s="59">
        <f>I279*8%</f>
        <v>2231.8381417106216</v>
      </c>
      <c r="L279" s="59">
        <f>J279*8%</f>
        <v>167.38786062829664</v>
      </c>
      <c r="M279" s="132">
        <f>+I279*1.045</f>
        <v>29153.385726094995</v>
      </c>
      <c r="N279" s="53">
        <f>+M279*0.055</f>
        <v>1603.4362149352248</v>
      </c>
      <c r="O279" s="59">
        <f>M279*8%</f>
        <v>2332.2708580875997</v>
      </c>
      <c r="P279" s="115">
        <f>N279*8%</f>
        <v>128.27489719481798</v>
      </c>
      <c r="Q279" s="31"/>
      <c r="R279" s="51">
        <v>26824.977664791124</v>
      </c>
    </row>
    <row r="280" spans="1:18" x14ac:dyDescent="0.25">
      <c r="A280" s="2"/>
      <c r="B280" s="99" t="s">
        <v>245</v>
      </c>
      <c r="C280" s="114"/>
      <c r="D280" s="118"/>
      <c r="E280" s="120"/>
      <c r="F280" s="115"/>
      <c r="G280" s="53"/>
      <c r="H280" s="59"/>
      <c r="I280" s="132"/>
      <c r="J280" s="53"/>
      <c r="K280" s="59"/>
      <c r="L280" s="115"/>
      <c r="M280" s="132"/>
      <c r="N280" s="53"/>
      <c r="O280" s="59"/>
      <c r="P280" s="115"/>
      <c r="Q280" s="31"/>
      <c r="R280" s="51"/>
    </row>
    <row r="281" spans="1:18" x14ac:dyDescent="0.25">
      <c r="A281" s="2"/>
      <c r="B281" s="99" t="s">
        <v>1147</v>
      </c>
      <c r="C281" s="114"/>
      <c r="D281" s="118"/>
      <c r="E281" s="120"/>
      <c r="F281" s="115"/>
      <c r="G281" s="53"/>
      <c r="H281" s="59"/>
      <c r="I281" s="132"/>
      <c r="J281" s="53"/>
      <c r="K281" s="59"/>
      <c r="L281" s="115"/>
      <c r="M281" s="132"/>
      <c r="N281" s="53"/>
      <c r="O281" s="59"/>
      <c r="P281" s="115"/>
      <c r="Q281" s="31"/>
      <c r="R281" s="51"/>
    </row>
    <row r="282" spans="1:18" x14ac:dyDescent="0.25">
      <c r="A282" s="19">
        <v>29</v>
      </c>
      <c r="B282" s="30" t="s">
        <v>968</v>
      </c>
      <c r="C282" s="114">
        <f>+R282*0.05</f>
        <v>1231.3882510004739</v>
      </c>
      <c r="D282" s="118">
        <f>C282/8</f>
        <v>153.92353137505924</v>
      </c>
      <c r="E282" s="120">
        <f>+R282*0.075</f>
        <v>1847.0823765007106</v>
      </c>
      <c r="F282" s="158">
        <f>E282/8</f>
        <v>230.88529706258882</v>
      </c>
      <c r="G282" s="53">
        <f>+R282*0.105</f>
        <v>2585.915327100995</v>
      </c>
      <c r="H282" s="118">
        <f>G282/8</f>
        <v>323.23941588762438</v>
      </c>
      <c r="I282" s="132">
        <f>+R282*1.04</f>
        <v>25612.875620809857</v>
      </c>
      <c r="J282" s="53">
        <f>+I282*0.075</f>
        <v>1920.9656715607391</v>
      </c>
      <c r="K282" s="59">
        <f>I282*8%</f>
        <v>2049.0300496647887</v>
      </c>
      <c r="L282" s="59">
        <f>J282*8%</f>
        <v>153.67725372485913</v>
      </c>
      <c r="M282" s="132">
        <f>+I282*1.045</f>
        <v>26765.455023746297</v>
      </c>
      <c r="N282" s="53">
        <f>+M282*0.055</f>
        <v>1472.1000263060464</v>
      </c>
      <c r="O282" s="59">
        <f>M282*8%</f>
        <v>2141.2364018997037</v>
      </c>
      <c r="P282" s="115">
        <f>N282*8%</f>
        <v>117.76800210448371</v>
      </c>
      <c r="Q282" s="31"/>
      <c r="R282" s="51">
        <v>24627.765020009476</v>
      </c>
    </row>
    <row r="283" spans="1:18" x14ac:dyDescent="0.25">
      <c r="A283" s="2"/>
      <c r="B283" s="99" t="s">
        <v>245</v>
      </c>
      <c r="C283" s="114"/>
      <c r="D283" s="118"/>
      <c r="E283" s="120"/>
      <c r="F283" s="115"/>
      <c r="G283" s="53"/>
      <c r="H283" s="59"/>
      <c r="I283" s="132"/>
      <c r="J283" s="53"/>
      <c r="K283" s="59"/>
      <c r="L283" s="115"/>
      <c r="M283" s="132"/>
      <c r="N283" s="53"/>
      <c r="O283" s="59"/>
      <c r="P283" s="115"/>
      <c r="Q283" s="31"/>
      <c r="R283" s="51"/>
    </row>
    <row r="284" spans="1:18" x14ac:dyDescent="0.25">
      <c r="A284" s="2"/>
      <c r="B284" s="99" t="s">
        <v>654</v>
      </c>
      <c r="C284" s="114"/>
      <c r="D284" s="118"/>
      <c r="E284" s="120"/>
      <c r="F284" s="115"/>
      <c r="G284" s="53"/>
      <c r="H284" s="59"/>
      <c r="I284" s="132"/>
      <c r="J284" s="53"/>
      <c r="K284" s="59"/>
      <c r="L284" s="115"/>
      <c r="M284" s="132"/>
      <c r="N284" s="53"/>
      <c r="O284" s="59"/>
      <c r="P284" s="115"/>
      <c r="Q284" s="31"/>
      <c r="R284" s="51"/>
    </row>
    <row r="285" spans="1:18" x14ac:dyDescent="0.25">
      <c r="A285" s="2"/>
      <c r="B285" s="99" t="s">
        <v>908</v>
      </c>
      <c r="C285" s="114"/>
      <c r="D285" s="118"/>
      <c r="E285" s="120"/>
      <c r="F285" s="115"/>
      <c r="G285" s="53"/>
      <c r="H285" s="59"/>
      <c r="I285" s="132"/>
      <c r="J285" s="53"/>
      <c r="K285" s="59"/>
      <c r="L285" s="115"/>
      <c r="M285" s="132"/>
      <c r="N285" s="53"/>
      <c r="O285" s="59"/>
      <c r="P285" s="115"/>
      <c r="Q285" s="31"/>
      <c r="R285" s="51"/>
    </row>
    <row r="286" spans="1:18" ht="26.25" customHeight="1" x14ac:dyDescent="0.25">
      <c r="A286" s="2"/>
      <c r="B286" s="103" t="s">
        <v>1152</v>
      </c>
      <c r="C286" s="114"/>
      <c r="D286" s="118"/>
      <c r="E286" s="120"/>
      <c r="F286" s="115"/>
      <c r="G286" s="53"/>
      <c r="H286" s="59"/>
      <c r="I286" s="132"/>
      <c r="J286" s="53"/>
      <c r="K286" s="59"/>
      <c r="L286" s="115"/>
      <c r="M286" s="132"/>
      <c r="N286" s="53"/>
      <c r="O286" s="59"/>
      <c r="P286" s="115"/>
      <c r="Q286" s="31"/>
      <c r="R286" s="51"/>
    </row>
    <row r="287" spans="1:18" x14ac:dyDescent="0.25">
      <c r="A287" s="19">
        <v>30</v>
      </c>
      <c r="B287" s="30" t="s">
        <v>756</v>
      </c>
      <c r="C287" s="114">
        <f>+R287*0.05</f>
        <v>1200.804479379721</v>
      </c>
      <c r="D287" s="118">
        <f>C287/8</f>
        <v>150.10055992246512</v>
      </c>
      <c r="E287" s="120">
        <f>+R287*0.075</f>
        <v>1801.2067190695814</v>
      </c>
      <c r="F287" s="158">
        <f>E287/8</f>
        <v>225.15083988369767</v>
      </c>
      <c r="G287" s="53">
        <f>+R287*0.105</f>
        <v>2521.6894066974137</v>
      </c>
      <c r="H287" s="118">
        <f>G287/8</f>
        <v>315.21117583717671</v>
      </c>
      <c r="I287" s="132">
        <f>+R287*1.04</f>
        <v>24976.733171098196</v>
      </c>
      <c r="J287" s="53">
        <f>+I287*0.075</f>
        <v>1873.2549878323646</v>
      </c>
      <c r="K287" s="59">
        <f>I287*8%</f>
        <v>1998.1386536878558</v>
      </c>
      <c r="L287" s="59">
        <f>J287*8%</f>
        <v>149.86039902658916</v>
      </c>
      <c r="M287" s="132">
        <f>+I287*1.045</f>
        <v>26100.686163797614</v>
      </c>
      <c r="N287" s="53">
        <f>+M287*0.055</f>
        <v>1435.5377390088688</v>
      </c>
      <c r="O287" s="59">
        <f>M287*8%</f>
        <v>2088.0548931038093</v>
      </c>
      <c r="P287" s="115">
        <f>N287*8%</f>
        <v>114.84301912070951</v>
      </c>
      <c r="Q287" s="31"/>
      <c r="R287" s="51">
        <v>24016.089587594419</v>
      </c>
    </row>
    <row r="288" spans="1:18" x14ac:dyDescent="0.25">
      <c r="A288" s="2"/>
      <c r="B288" s="99" t="s">
        <v>245</v>
      </c>
      <c r="C288" s="114"/>
      <c r="D288" s="118"/>
      <c r="E288" s="120"/>
      <c r="F288" s="115"/>
      <c r="G288" s="53"/>
      <c r="H288" s="59"/>
      <c r="I288" s="132"/>
      <c r="J288" s="53"/>
      <c r="K288" s="59"/>
      <c r="L288" s="115"/>
      <c r="M288" s="132"/>
      <c r="N288" s="53"/>
      <c r="O288" s="59"/>
      <c r="P288" s="115"/>
      <c r="Q288" s="31"/>
      <c r="R288" s="51"/>
    </row>
    <row r="289" spans="1:18" ht="12.9" customHeight="1" x14ac:dyDescent="0.25">
      <c r="A289" s="2"/>
      <c r="B289" s="99" t="s">
        <v>1153</v>
      </c>
      <c r="C289" s="114"/>
      <c r="D289" s="118"/>
      <c r="E289" s="120"/>
      <c r="F289" s="115"/>
      <c r="G289" s="53"/>
      <c r="H289" s="59"/>
      <c r="I289" s="132"/>
      <c r="J289" s="53"/>
      <c r="K289" s="59"/>
      <c r="L289" s="115"/>
      <c r="M289" s="132"/>
      <c r="N289" s="53"/>
      <c r="O289" s="59"/>
      <c r="P289" s="115"/>
      <c r="Q289" s="31"/>
      <c r="R289" s="51"/>
    </row>
    <row r="290" spans="1:18" x14ac:dyDescent="0.25">
      <c r="A290" s="2"/>
      <c r="B290" s="99" t="s">
        <v>1154</v>
      </c>
      <c r="C290" s="114"/>
      <c r="D290" s="118"/>
      <c r="E290" s="120"/>
      <c r="F290" s="115"/>
      <c r="G290" s="53"/>
      <c r="H290" s="59"/>
      <c r="I290" s="132"/>
      <c r="J290" s="53"/>
      <c r="K290" s="59"/>
      <c r="L290" s="115"/>
      <c r="M290" s="132"/>
      <c r="N290" s="53"/>
      <c r="O290" s="59"/>
      <c r="P290" s="115"/>
      <c r="Q290" s="31"/>
      <c r="R290" s="51"/>
    </row>
    <row r="291" spans="1:18" x14ac:dyDescent="0.25">
      <c r="A291" s="2"/>
      <c r="B291" s="99" t="s">
        <v>1155</v>
      </c>
      <c r="C291" s="114"/>
      <c r="D291" s="118"/>
      <c r="E291" s="120"/>
      <c r="F291" s="115"/>
      <c r="G291" s="53"/>
      <c r="H291" s="59"/>
      <c r="I291" s="132"/>
      <c r="J291" s="53"/>
      <c r="K291" s="59"/>
      <c r="L291" s="115"/>
      <c r="M291" s="132"/>
      <c r="N291" s="53"/>
      <c r="O291" s="59"/>
      <c r="P291" s="115"/>
      <c r="Q291" s="31"/>
      <c r="R291" s="51"/>
    </row>
    <row r="292" spans="1:18" x14ac:dyDescent="0.25">
      <c r="A292" s="2"/>
      <c r="B292" s="99" t="s">
        <v>1156</v>
      </c>
      <c r="C292" s="114"/>
      <c r="D292" s="118"/>
      <c r="E292" s="120"/>
      <c r="F292" s="115"/>
      <c r="G292" s="53"/>
      <c r="H292" s="59"/>
      <c r="I292" s="132"/>
      <c r="J292" s="53"/>
      <c r="K292" s="59"/>
      <c r="L292" s="115"/>
      <c r="M292" s="132"/>
      <c r="N292" s="53"/>
      <c r="O292" s="59"/>
      <c r="P292" s="115"/>
      <c r="Q292" s="31"/>
      <c r="R292" s="51"/>
    </row>
    <row r="293" spans="1:18" x14ac:dyDescent="0.25">
      <c r="A293" s="2"/>
      <c r="B293" s="99" t="s">
        <v>605</v>
      </c>
      <c r="C293" s="114"/>
      <c r="D293" s="118"/>
      <c r="E293" s="120"/>
      <c r="F293" s="115"/>
      <c r="G293" s="53"/>
      <c r="H293" s="59"/>
      <c r="I293" s="132"/>
      <c r="J293" s="53"/>
      <c r="K293" s="59"/>
      <c r="L293" s="115"/>
      <c r="M293" s="132"/>
      <c r="N293" s="53"/>
      <c r="O293" s="59"/>
      <c r="P293" s="115"/>
      <c r="Q293" s="31"/>
      <c r="R293" s="51"/>
    </row>
    <row r="294" spans="1:18" x14ac:dyDescent="0.25">
      <c r="A294" s="2"/>
      <c r="B294" s="99" t="s">
        <v>1216</v>
      </c>
      <c r="C294" s="114"/>
      <c r="D294" s="118"/>
      <c r="E294" s="120"/>
      <c r="F294" s="115"/>
      <c r="G294" s="53"/>
      <c r="H294" s="59"/>
      <c r="I294" s="132"/>
      <c r="J294" s="53"/>
      <c r="K294" s="59"/>
      <c r="L294" s="115"/>
      <c r="M294" s="132"/>
      <c r="N294" s="53"/>
      <c r="O294" s="59"/>
      <c r="P294" s="115"/>
      <c r="Q294" s="31"/>
      <c r="R294" s="51"/>
    </row>
    <row r="295" spans="1:18" x14ac:dyDescent="0.25">
      <c r="A295" s="19">
        <v>31</v>
      </c>
      <c r="B295" s="30" t="s">
        <v>970</v>
      </c>
      <c r="C295" s="114">
        <f>+R295*0.05</f>
        <v>1166.8941066320349</v>
      </c>
      <c r="D295" s="118">
        <f>C295/8</f>
        <v>145.86176332900436</v>
      </c>
      <c r="E295" s="120">
        <f>+R295*0.075</f>
        <v>1750.3411599480523</v>
      </c>
      <c r="F295" s="158">
        <f>E295/8</f>
        <v>218.79264499350654</v>
      </c>
      <c r="G295" s="53">
        <f>+R295*0.105</f>
        <v>2450.4776239272733</v>
      </c>
      <c r="H295" s="118">
        <f>G295/8</f>
        <v>306.30970299090916</v>
      </c>
      <c r="I295" s="132">
        <f>+R295*1.04</f>
        <v>24271.397417946326</v>
      </c>
      <c r="J295" s="53">
        <f>+I295*0.075</f>
        <v>1820.3548063459743</v>
      </c>
      <c r="K295" s="59">
        <f>I295*8%</f>
        <v>1941.7117934357061</v>
      </c>
      <c r="L295" s="59">
        <f>J295*8%</f>
        <v>145.62838450767796</v>
      </c>
      <c r="M295" s="132">
        <f>+I295*1.045</f>
        <v>25363.61030175391</v>
      </c>
      <c r="N295" s="53">
        <f>+M295*0.055</f>
        <v>1394.998566596465</v>
      </c>
      <c r="O295" s="59">
        <f>M295*8%</f>
        <v>2029.0888241403129</v>
      </c>
      <c r="P295" s="115">
        <f>N295*8%</f>
        <v>111.5998853277172</v>
      </c>
      <c r="Q295" s="31"/>
      <c r="R295" s="51">
        <v>23337.882132640698</v>
      </c>
    </row>
    <row r="296" spans="1:18" x14ac:dyDescent="0.25">
      <c r="A296" s="2"/>
      <c r="B296" s="99" t="s">
        <v>245</v>
      </c>
      <c r="C296" s="114"/>
      <c r="D296" s="118"/>
      <c r="E296" s="120"/>
      <c r="F296" s="115"/>
      <c r="G296" s="53"/>
      <c r="H296" s="59"/>
      <c r="I296" s="132"/>
      <c r="J296" s="53"/>
      <c r="K296" s="59"/>
      <c r="L296" s="115"/>
      <c r="M296" s="132"/>
      <c r="N296" s="53"/>
      <c r="O296" s="59"/>
      <c r="P296" s="115"/>
      <c r="Q296" s="31"/>
      <c r="R296" s="51"/>
    </row>
    <row r="297" spans="1:18" x14ac:dyDescent="0.25">
      <c r="A297" s="2"/>
      <c r="B297" s="99" t="s">
        <v>1217</v>
      </c>
      <c r="C297" s="114"/>
      <c r="D297" s="118"/>
      <c r="E297" s="120"/>
      <c r="F297" s="115"/>
      <c r="G297" s="53"/>
      <c r="H297" s="59"/>
      <c r="I297" s="132"/>
      <c r="J297" s="53"/>
      <c r="K297" s="59"/>
      <c r="L297" s="115"/>
      <c r="M297" s="132"/>
      <c r="N297" s="53"/>
      <c r="O297" s="59"/>
      <c r="P297" s="115"/>
      <c r="Q297" s="31"/>
      <c r="R297" s="51"/>
    </row>
    <row r="298" spans="1:18" x14ac:dyDescent="0.25">
      <c r="A298" s="2"/>
      <c r="B298" s="99" t="s">
        <v>1218</v>
      </c>
      <c r="C298" s="114"/>
      <c r="D298" s="118"/>
      <c r="E298" s="120"/>
      <c r="F298" s="115"/>
      <c r="G298" s="53"/>
      <c r="H298" s="59"/>
      <c r="I298" s="132"/>
      <c r="J298" s="53"/>
      <c r="K298" s="59"/>
      <c r="L298" s="115"/>
      <c r="M298" s="132"/>
      <c r="N298" s="53"/>
      <c r="O298" s="59"/>
      <c r="P298" s="115"/>
      <c r="Q298" s="31"/>
      <c r="R298" s="51"/>
    </row>
    <row r="299" spans="1:18" ht="24.75" customHeight="1" x14ac:dyDescent="0.25">
      <c r="A299" s="2"/>
      <c r="B299" s="103" t="s">
        <v>413</v>
      </c>
      <c r="C299" s="114"/>
      <c r="D299" s="118"/>
      <c r="E299" s="120"/>
      <c r="F299" s="115"/>
      <c r="G299" s="53"/>
      <c r="H299" s="59"/>
      <c r="I299" s="132"/>
      <c r="J299" s="53"/>
      <c r="K299" s="59"/>
      <c r="L299" s="115"/>
      <c r="M299" s="132"/>
      <c r="N299" s="53"/>
      <c r="O299" s="59"/>
      <c r="P299" s="115"/>
      <c r="Q299" s="31"/>
      <c r="R299" s="51"/>
    </row>
    <row r="300" spans="1:18" ht="27" customHeight="1" x14ac:dyDescent="0.25">
      <c r="A300" s="2"/>
      <c r="B300" s="103" t="s">
        <v>414</v>
      </c>
      <c r="C300" s="114"/>
      <c r="D300" s="118"/>
      <c r="E300" s="120"/>
      <c r="F300" s="115"/>
      <c r="G300" s="53"/>
      <c r="H300" s="59"/>
      <c r="I300" s="132"/>
      <c r="J300" s="53"/>
      <c r="K300" s="59"/>
      <c r="L300" s="115"/>
      <c r="M300" s="132"/>
      <c r="N300" s="53"/>
      <c r="O300" s="59"/>
      <c r="P300" s="115"/>
      <c r="Q300" s="31"/>
      <c r="R300" s="51"/>
    </row>
    <row r="301" spans="1:18" x14ac:dyDescent="0.25">
      <c r="A301" s="2"/>
      <c r="B301" s="105" t="s">
        <v>280</v>
      </c>
      <c r="C301" s="114"/>
      <c r="D301" s="118"/>
      <c r="E301" s="120"/>
      <c r="F301" s="115"/>
      <c r="G301" s="53"/>
      <c r="H301" s="59"/>
      <c r="I301" s="132"/>
      <c r="J301" s="53"/>
      <c r="K301" s="59"/>
      <c r="L301" s="115"/>
      <c r="M301" s="132"/>
      <c r="N301" s="53"/>
      <c r="O301" s="59"/>
      <c r="P301" s="115"/>
      <c r="Q301" s="31"/>
      <c r="R301" s="51"/>
    </row>
    <row r="302" spans="1:18" x14ac:dyDescent="0.25">
      <c r="A302" s="19">
        <v>32</v>
      </c>
      <c r="B302" s="30" t="s">
        <v>1058</v>
      </c>
      <c r="C302" s="114">
        <f>+R302*0.05</f>
        <v>1320.2176072118639</v>
      </c>
      <c r="D302" s="118">
        <f>C302/8</f>
        <v>165.02720090148298</v>
      </c>
      <c r="E302" s="120">
        <f>+R302*0.075</f>
        <v>1980.3264108177957</v>
      </c>
      <c r="F302" s="158">
        <f>E302/8</f>
        <v>247.54080135222446</v>
      </c>
      <c r="G302" s="53">
        <f>+R302*0.105</f>
        <v>2772.4569751449139</v>
      </c>
      <c r="H302" s="118">
        <f>G302/8</f>
        <v>346.55712189311424</v>
      </c>
      <c r="I302" s="132">
        <f>+R302*1.04</f>
        <v>27460.52623000677</v>
      </c>
      <c r="J302" s="53">
        <f>+I302*0.075</f>
        <v>2059.5394672505076</v>
      </c>
      <c r="K302" s="59">
        <f>I302*8%</f>
        <v>2196.8420984005415</v>
      </c>
      <c r="L302" s="59">
        <f>J302*8%</f>
        <v>164.76315738004061</v>
      </c>
      <c r="M302" s="132">
        <f>+I302*1.045</f>
        <v>28696.249910357074</v>
      </c>
      <c r="N302" s="53">
        <f>+M302*0.055</f>
        <v>1578.293745069639</v>
      </c>
      <c r="O302" s="59">
        <f>M302*8%</f>
        <v>2295.6999928285659</v>
      </c>
      <c r="P302" s="115">
        <f>N302*8%</f>
        <v>126.26349960557113</v>
      </c>
      <c r="Q302" s="31"/>
      <c r="R302" s="51">
        <v>26404.352144237277</v>
      </c>
    </row>
    <row r="303" spans="1:18" ht="25.5" customHeight="1" x14ac:dyDescent="0.25">
      <c r="A303" s="2"/>
      <c r="B303" s="103" t="s">
        <v>386</v>
      </c>
      <c r="C303" s="114"/>
      <c r="D303" s="118"/>
      <c r="E303" s="120"/>
      <c r="F303" s="115"/>
      <c r="G303" s="53"/>
      <c r="H303" s="59"/>
      <c r="I303" s="132"/>
      <c r="J303" s="53"/>
      <c r="K303" s="59"/>
      <c r="L303" s="115"/>
      <c r="M303" s="132"/>
      <c r="N303" s="53"/>
      <c r="O303" s="59"/>
      <c r="P303" s="115"/>
      <c r="Q303" s="31"/>
      <c r="R303" s="51"/>
    </row>
    <row r="304" spans="1:18" x14ac:dyDescent="0.25">
      <c r="A304" s="2"/>
      <c r="B304" s="105" t="s">
        <v>235</v>
      </c>
      <c r="C304" s="114"/>
      <c r="D304" s="118"/>
      <c r="E304" s="120"/>
      <c r="F304" s="115"/>
      <c r="G304" s="53"/>
      <c r="H304" s="59"/>
      <c r="I304" s="132"/>
      <c r="J304" s="53"/>
      <c r="K304" s="59"/>
      <c r="L304" s="115"/>
      <c r="M304" s="132"/>
      <c r="N304" s="53"/>
      <c r="O304" s="59"/>
      <c r="P304" s="115"/>
      <c r="Q304" s="31"/>
      <c r="R304" s="51"/>
    </row>
    <row r="305" spans="1:18" x14ac:dyDescent="0.25">
      <c r="A305" s="19">
        <v>33</v>
      </c>
      <c r="B305" s="30" t="s">
        <v>1057</v>
      </c>
      <c r="C305" s="114">
        <f>+R305*0.05</f>
        <v>1341.2488832395563</v>
      </c>
      <c r="D305" s="118">
        <f>C305/8</f>
        <v>167.65611040494454</v>
      </c>
      <c r="E305" s="120">
        <f>+R305*0.075</f>
        <v>2011.8733248593342</v>
      </c>
      <c r="F305" s="158">
        <f>E305/8</f>
        <v>251.48416560741677</v>
      </c>
      <c r="G305" s="53">
        <f>+R305*0.105</f>
        <v>2816.6226548030677</v>
      </c>
      <c r="H305" s="118">
        <f>G305/8</f>
        <v>352.07783185038346</v>
      </c>
      <c r="I305" s="132">
        <f>+R305*1.04</f>
        <v>27897.976771382771</v>
      </c>
      <c r="J305" s="53">
        <f>+I305*0.075</f>
        <v>2092.3482578537078</v>
      </c>
      <c r="K305" s="59">
        <f>I305*8%</f>
        <v>2231.8381417106216</v>
      </c>
      <c r="L305" s="59">
        <f>J305*8%</f>
        <v>167.38786062829664</v>
      </c>
      <c r="M305" s="132">
        <f>+I305*1.045</f>
        <v>29153.385726094995</v>
      </c>
      <c r="N305" s="53">
        <f>+M305*0.055</f>
        <v>1603.4362149352248</v>
      </c>
      <c r="O305" s="59">
        <f>M305*8%</f>
        <v>2332.2708580875997</v>
      </c>
      <c r="P305" s="115">
        <f>N305*8%</f>
        <v>128.27489719481798</v>
      </c>
      <c r="Q305" s="31"/>
      <c r="R305" s="51">
        <v>26824.977664791124</v>
      </c>
    </row>
    <row r="306" spans="1:18" x14ac:dyDescent="0.25">
      <c r="A306" s="2"/>
      <c r="B306" s="99" t="s">
        <v>245</v>
      </c>
      <c r="C306" s="114"/>
      <c r="D306" s="118"/>
      <c r="E306" s="120"/>
      <c r="F306" s="115"/>
      <c r="G306" s="53"/>
      <c r="H306" s="59"/>
      <c r="I306" s="132"/>
      <c r="J306" s="53"/>
      <c r="K306" s="59"/>
      <c r="L306" s="115"/>
      <c r="M306" s="132"/>
      <c r="N306" s="53"/>
      <c r="O306" s="59"/>
      <c r="P306" s="115"/>
      <c r="Q306" s="31"/>
      <c r="R306" s="51"/>
    </row>
    <row r="307" spans="1:18" ht="25.5" customHeight="1" x14ac:dyDescent="0.25">
      <c r="A307" s="2"/>
      <c r="B307" s="103" t="s">
        <v>415</v>
      </c>
      <c r="C307" s="114"/>
      <c r="D307" s="118"/>
      <c r="E307" s="120"/>
      <c r="F307" s="115"/>
      <c r="G307" s="53"/>
      <c r="H307" s="59"/>
      <c r="I307" s="132"/>
      <c r="J307" s="53"/>
      <c r="K307" s="59"/>
      <c r="L307" s="115"/>
      <c r="M307" s="132"/>
      <c r="N307" s="53"/>
      <c r="O307" s="59"/>
      <c r="P307" s="115"/>
      <c r="Q307" s="31"/>
      <c r="R307" s="51"/>
    </row>
    <row r="308" spans="1:18" x14ac:dyDescent="0.25">
      <c r="A308" s="2"/>
      <c r="B308" s="99" t="s">
        <v>416</v>
      </c>
      <c r="C308" s="114"/>
      <c r="D308" s="118"/>
      <c r="E308" s="120"/>
      <c r="F308" s="115"/>
      <c r="G308" s="53"/>
      <c r="H308" s="59"/>
      <c r="I308" s="132"/>
      <c r="J308" s="53"/>
      <c r="K308" s="59"/>
      <c r="L308" s="115"/>
      <c r="M308" s="132"/>
      <c r="N308" s="53"/>
      <c r="O308" s="59"/>
      <c r="P308" s="115"/>
      <c r="Q308" s="31"/>
      <c r="R308" s="51"/>
    </row>
    <row r="309" spans="1:18" x14ac:dyDescent="0.25">
      <c r="A309" s="19">
        <v>34</v>
      </c>
      <c r="B309" s="30" t="s">
        <v>1056</v>
      </c>
      <c r="C309" s="114">
        <f>+R309*0.05</f>
        <v>1231.3882510004739</v>
      </c>
      <c r="D309" s="118">
        <f>C309/8</f>
        <v>153.92353137505924</v>
      </c>
      <c r="E309" s="120">
        <f>+R309*0.075</f>
        <v>1847.0823765007106</v>
      </c>
      <c r="F309" s="158">
        <f>E309/8</f>
        <v>230.88529706258882</v>
      </c>
      <c r="G309" s="53">
        <f>+R309*0.105</f>
        <v>2585.915327100995</v>
      </c>
      <c r="H309" s="118">
        <f>G309/8</f>
        <v>323.23941588762438</v>
      </c>
      <c r="I309" s="132">
        <f>+R309*1.04</f>
        <v>25612.875620809857</v>
      </c>
      <c r="J309" s="53">
        <f>+I309*0.075</f>
        <v>1920.9656715607391</v>
      </c>
      <c r="K309" s="59">
        <f>I309*8%</f>
        <v>2049.0300496647887</v>
      </c>
      <c r="L309" s="59">
        <f>J309*8%</f>
        <v>153.67725372485913</v>
      </c>
      <c r="M309" s="132">
        <f>+I309*1.045</f>
        <v>26765.455023746297</v>
      </c>
      <c r="N309" s="53">
        <f>+M309*0.055</f>
        <v>1472.1000263060464</v>
      </c>
      <c r="O309" s="59">
        <f>M309*8%</f>
        <v>2141.2364018997037</v>
      </c>
      <c r="P309" s="115">
        <f>N309*8%</f>
        <v>117.76800210448371</v>
      </c>
      <c r="Q309" s="31"/>
      <c r="R309" s="51">
        <v>24627.765020009476</v>
      </c>
    </row>
    <row r="310" spans="1:18" x14ac:dyDescent="0.25">
      <c r="A310" s="2"/>
      <c r="B310" s="99" t="s">
        <v>245</v>
      </c>
      <c r="C310" s="114"/>
      <c r="D310" s="118"/>
      <c r="E310" s="120"/>
      <c r="F310" s="115"/>
      <c r="G310" s="53"/>
      <c r="H310" s="59"/>
      <c r="I310" s="132"/>
      <c r="J310" s="53"/>
      <c r="K310" s="59"/>
      <c r="L310" s="115"/>
      <c r="M310" s="132"/>
      <c r="N310" s="53"/>
      <c r="O310" s="59"/>
      <c r="P310" s="115"/>
      <c r="Q310" s="31"/>
      <c r="R310" s="51"/>
    </row>
    <row r="311" spans="1:18" x14ac:dyDescent="0.25">
      <c r="A311" s="2"/>
      <c r="B311" s="99" t="s">
        <v>417</v>
      </c>
      <c r="C311" s="114"/>
      <c r="D311" s="118"/>
      <c r="E311" s="120"/>
      <c r="F311" s="115"/>
      <c r="G311" s="53"/>
      <c r="H311" s="59"/>
      <c r="I311" s="132"/>
      <c r="J311" s="53"/>
      <c r="K311" s="59"/>
      <c r="L311" s="115"/>
      <c r="M311" s="132"/>
      <c r="N311" s="53"/>
      <c r="O311" s="59"/>
      <c r="P311" s="115"/>
      <c r="Q311" s="31"/>
      <c r="R311" s="51"/>
    </row>
    <row r="312" spans="1:18" x14ac:dyDescent="0.25">
      <c r="A312" s="2"/>
      <c r="B312" s="99" t="s">
        <v>418</v>
      </c>
      <c r="C312" s="114"/>
      <c r="D312" s="118"/>
      <c r="E312" s="120"/>
      <c r="F312" s="115"/>
      <c r="G312" s="53"/>
      <c r="H312" s="59"/>
      <c r="I312" s="132"/>
      <c r="J312" s="53"/>
      <c r="K312" s="59"/>
      <c r="L312" s="115"/>
      <c r="M312" s="132"/>
      <c r="N312" s="53"/>
      <c r="O312" s="59"/>
      <c r="P312" s="115"/>
      <c r="Q312" s="31"/>
      <c r="R312" s="51"/>
    </row>
    <row r="313" spans="1:18" x14ac:dyDescent="0.25">
      <c r="A313" s="2"/>
      <c r="B313" s="99" t="s">
        <v>419</v>
      </c>
      <c r="C313" s="114"/>
      <c r="D313" s="118"/>
      <c r="E313" s="120"/>
      <c r="F313" s="115"/>
      <c r="G313" s="53"/>
      <c r="H313" s="59"/>
      <c r="I313" s="132"/>
      <c r="J313" s="53"/>
      <c r="K313" s="59"/>
      <c r="L313" s="115"/>
      <c r="M313" s="132"/>
      <c r="N313" s="53"/>
      <c r="O313" s="59"/>
      <c r="P313" s="115"/>
      <c r="Q313" s="31"/>
      <c r="R313" s="51"/>
    </row>
    <row r="314" spans="1:18" x14ac:dyDescent="0.25">
      <c r="A314" s="2"/>
      <c r="B314" s="99" t="s">
        <v>420</v>
      </c>
      <c r="C314" s="114"/>
      <c r="D314" s="118"/>
      <c r="E314" s="120"/>
      <c r="F314" s="115"/>
      <c r="G314" s="53"/>
      <c r="H314" s="59"/>
      <c r="I314" s="132"/>
      <c r="J314" s="53"/>
      <c r="K314" s="59"/>
      <c r="L314" s="115"/>
      <c r="M314" s="132"/>
      <c r="N314" s="53"/>
      <c r="O314" s="59"/>
      <c r="P314" s="115"/>
      <c r="Q314" s="31"/>
      <c r="R314" s="51"/>
    </row>
    <row r="315" spans="1:18" ht="24.75" customHeight="1" x14ac:dyDescent="0.25">
      <c r="A315" s="2"/>
      <c r="B315" s="103" t="s">
        <v>111</v>
      </c>
      <c r="C315" s="114"/>
      <c r="D315" s="118"/>
      <c r="E315" s="120"/>
      <c r="F315" s="115"/>
      <c r="G315" s="53"/>
      <c r="H315" s="59"/>
      <c r="I315" s="132"/>
      <c r="J315" s="53"/>
      <c r="K315" s="59"/>
      <c r="L315" s="115"/>
      <c r="M315" s="132"/>
      <c r="N315" s="53"/>
      <c r="O315" s="59"/>
      <c r="P315" s="115"/>
      <c r="Q315" s="31"/>
      <c r="R315" s="51"/>
    </row>
    <row r="316" spans="1:18" x14ac:dyDescent="0.25">
      <c r="A316" s="2"/>
      <c r="B316" s="99" t="s">
        <v>188</v>
      </c>
      <c r="C316" s="114"/>
      <c r="D316" s="118"/>
      <c r="E316" s="120"/>
      <c r="F316" s="115"/>
      <c r="G316" s="53"/>
      <c r="H316" s="59"/>
      <c r="I316" s="132"/>
      <c r="J316" s="53"/>
      <c r="K316" s="59"/>
      <c r="L316" s="115"/>
      <c r="M316" s="132"/>
      <c r="N316" s="53"/>
      <c r="O316" s="59"/>
      <c r="P316" s="115"/>
      <c r="Q316" s="31"/>
      <c r="R316" s="51"/>
    </row>
    <row r="317" spans="1:18" x14ac:dyDescent="0.25">
      <c r="A317" s="2"/>
      <c r="B317" s="99" t="s">
        <v>189</v>
      </c>
      <c r="C317" s="114"/>
      <c r="D317" s="118"/>
      <c r="E317" s="120"/>
      <c r="F317" s="115"/>
      <c r="G317" s="53"/>
      <c r="H317" s="59"/>
      <c r="I317" s="132"/>
      <c r="J317" s="53"/>
      <c r="K317" s="59"/>
      <c r="L317" s="115"/>
      <c r="M317" s="132"/>
      <c r="N317" s="53"/>
      <c r="O317" s="59"/>
      <c r="P317" s="115"/>
      <c r="Q317" s="31"/>
      <c r="R317" s="51"/>
    </row>
    <row r="318" spans="1:18" x14ac:dyDescent="0.25">
      <c r="A318" s="2"/>
      <c r="B318" s="99" t="s">
        <v>190</v>
      </c>
      <c r="C318" s="114"/>
      <c r="D318" s="118"/>
      <c r="E318" s="120"/>
      <c r="F318" s="115"/>
      <c r="G318" s="53"/>
      <c r="H318" s="59"/>
      <c r="I318" s="132"/>
      <c r="J318" s="53"/>
      <c r="K318" s="59"/>
      <c r="L318" s="115"/>
      <c r="M318" s="132"/>
      <c r="N318" s="53"/>
      <c r="O318" s="59"/>
      <c r="P318" s="115"/>
      <c r="Q318" s="31"/>
      <c r="R318" s="51"/>
    </row>
    <row r="319" spans="1:18" x14ac:dyDescent="0.25">
      <c r="A319" s="19">
        <v>35</v>
      </c>
      <c r="B319" s="30" t="s">
        <v>1055</v>
      </c>
      <c r="C319" s="114">
        <f>+R319*0.05</f>
        <v>1200.804479379721</v>
      </c>
      <c r="D319" s="118">
        <f>C319/8</f>
        <v>150.10055992246512</v>
      </c>
      <c r="E319" s="120">
        <f>+R319*0.075</f>
        <v>1801.2067190695814</v>
      </c>
      <c r="F319" s="158">
        <f>E319/8</f>
        <v>225.15083988369767</v>
      </c>
      <c r="G319" s="53">
        <f>+R319*0.105</f>
        <v>2521.6894066974137</v>
      </c>
      <c r="H319" s="118">
        <f>G319/8</f>
        <v>315.21117583717671</v>
      </c>
      <c r="I319" s="132">
        <f>+R319*1.04</f>
        <v>24976.733171098196</v>
      </c>
      <c r="J319" s="53">
        <f>+I319*0.075</f>
        <v>1873.2549878323646</v>
      </c>
      <c r="K319" s="59">
        <f>I319*8%</f>
        <v>1998.1386536878558</v>
      </c>
      <c r="L319" s="59">
        <f>J319*8%</f>
        <v>149.86039902658916</v>
      </c>
      <c r="M319" s="132">
        <f>+I319*1.045</f>
        <v>26100.686163797614</v>
      </c>
      <c r="N319" s="53">
        <f>+M319*0.055</f>
        <v>1435.5377390088688</v>
      </c>
      <c r="O319" s="59">
        <f>M319*8%</f>
        <v>2088.0548931038093</v>
      </c>
      <c r="P319" s="115">
        <f>N319*8%</f>
        <v>114.84301912070951</v>
      </c>
      <c r="Q319" s="31"/>
      <c r="R319" s="51">
        <v>24016.089587594419</v>
      </c>
    </row>
    <row r="320" spans="1:18" x14ac:dyDescent="0.25">
      <c r="A320" s="2"/>
      <c r="B320" s="99" t="s">
        <v>245</v>
      </c>
      <c r="C320" s="114"/>
      <c r="D320" s="118"/>
      <c r="E320" s="120"/>
      <c r="F320" s="115"/>
      <c r="G320" s="53"/>
      <c r="H320" s="59"/>
      <c r="I320" s="132"/>
      <c r="J320" s="53"/>
      <c r="K320" s="59"/>
      <c r="L320" s="115"/>
      <c r="M320" s="132"/>
      <c r="N320" s="53"/>
      <c r="O320" s="59"/>
      <c r="P320" s="115"/>
      <c r="Q320" s="31"/>
      <c r="R320" s="51"/>
    </row>
    <row r="321" spans="1:18" x14ac:dyDescent="0.25">
      <c r="A321" s="2"/>
      <c r="B321" s="99" t="s">
        <v>191</v>
      </c>
      <c r="C321" s="114"/>
      <c r="D321" s="118"/>
      <c r="E321" s="120"/>
      <c r="F321" s="115"/>
      <c r="G321" s="53"/>
      <c r="H321" s="59"/>
      <c r="I321" s="132"/>
      <c r="J321" s="53"/>
      <c r="K321" s="59"/>
      <c r="L321" s="115"/>
      <c r="M321" s="132"/>
      <c r="N321" s="53"/>
      <c r="O321" s="59"/>
      <c r="P321" s="115"/>
      <c r="Q321" s="31"/>
      <c r="R321" s="51"/>
    </row>
    <row r="322" spans="1:18" x14ac:dyDescent="0.25">
      <c r="A322" s="2"/>
      <c r="B322" s="99" t="s">
        <v>192</v>
      </c>
      <c r="C322" s="114"/>
      <c r="D322" s="118"/>
      <c r="E322" s="120"/>
      <c r="F322" s="115"/>
      <c r="G322" s="53"/>
      <c r="H322" s="59"/>
      <c r="I322" s="132"/>
      <c r="J322" s="53"/>
      <c r="K322" s="59"/>
      <c r="L322" s="115"/>
      <c r="M322" s="132"/>
      <c r="N322" s="53"/>
      <c r="O322" s="59"/>
      <c r="P322" s="115"/>
      <c r="Q322" s="31"/>
      <c r="R322" s="51"/>
    </row>
    <row r="323" spans="1:18" x14ac:dyDescent="0.25">
      <c r="A323" s="2"/>
      <c r="B323" s="99" t="s">
        <v>193</v>
      </c>
      <c r="C323" s="114"/>
      <c r="D323" s="118"/>
      <c r="E323" s="120"/>
      <c r="F323" s="115"/>
      <c r="G323" s="53"/>
      <c r="H323" s="59"/>
      <c r="I323" s="132"/>
      <c r="J323" s="53"/>
      <c r="K323" s="59"/>
      <c r="L323" s="115"/>
      <c r="M323" s="132"/>
      <c r="N323" s="53"/>
      <c r="O323" s="59"/>
      <c r="P323" s="115"/>
      <c r="Q323" s="31"/>
      <c r="R323" s="51"/>
    </row>
    <row r="324" spans="1:18" x14ac:dyDescent="0.25">
      <c r="A324" s="2"/>
      <c r="B324" s="99" t="s">
        <v>194</v>
      </c>
      <c r="C324" s="114"/>
      <c r="D324" s="118"/>
      <c r="E324" s="120"/>
      <c r="F324" s="115"/>
      <c r="G324" s="53"/>
      <c r="H324" s="59"/>
      <c r="I324" s="132"/>
      <c r="J324" s="53"/>
      <c r="K324" s="59"/>
      <c r="L324" s="115"/>
      <c r="M324" s="132"/>
      <c r="N324" s="53"/>
      <c r="O324" s="59"/>
      <c r="P324" s="115"/>
      <c r="Q324" s="31"/>
      <c r="R324" s="51"/>
    </row>
    <row r="325" spans="1:18" x14ac:dyDescent="0.25">
      <c r="A325" s="2"/>
      <c r="B325" s="99" t="s">
        <v>195</v>
      </c>
      <c r="C325" s="114"/>
      <c r="D325" s="118"/>
      <c r="E325" s="120"/>
      <c r="F325" s="115"/>
      <c r="G325" s="53"/>
      <c r="H325" s="59"/>
      <c r="I325" s="132"/>
      <c r="J325" s="53"/>
      <c r="K325" s="59"/>
      <c r="L325" s="115"/>
      <c r="M325" s="132"/>
      <c r="N325" s="53"/>
      <c r="O325" s="59"/>
      <c r="P325" s="115"/>
      <c r="Q325" s="31"/>
      <c r="R325" s="51"/>
    </row>
    <row r="326" spans="1:18" x14ac:dyDescent="0.25">
      <c r="A326" s="2"/>
      <c r="B326" s="99" t="s">
        <v>104</v>
      </c>
      <c r="C326" s="114"/>
      <c r="D326" s="118"/>
      <c r="E326" s="120"/>
      <c r="F326" s="115"/>
      <c r="G326" s="53"/>
      <c r="H326" s="59"/>
      <c r="I326" s="132"/>
      <c r="J326" s="53"/>
      <c r="K326" s="59"/>
      <c r="L326" s="115"/>
      <c r="M326" s="132"/>
      <c r="N326" s="53"/>
      <c r="O326" s="59"/>
      <c r="P326" s="115"/>
      <c r="Q326" s="31"/>
      <c r="R326" s="51"/>
    </row>
    <row r="327" spans="1:18" x14ac:dyDescent="0.25">
      <c r="A327" s="19">
        <v>36</v>
      </c>
      <c r="B327" s="30" t="s">
        <v>970</v>
      </c>
      <c r="C327" s="114">
        <f>+R327*0.05</f>
        <v>1166.8941066320349</v>
      </c>
      <c r="D327" s="118">
        <f>C327/8</f>
        <v>145.86176332900436</v>
      </c>
      <c r="E327" s="120">
        <f>+R327*0.075</f>
        <v>1750.3411599480523</v>
      </c>
      <c r="F327" s="158">
        <f>E327/8</f>
        <v>218.79264499350654</v>
      </c>
      <c r="G327" s="53">
        <f>+R327*0.105</f>
        <v>2450.4776239272733</v>
      </c>
      <c r="H327" s="118">
        <f>G327/8</f>
        <v>306.30970299090916</v>
      </c>
      <c r="I327" s="132">
        <f>+R327*1.04</f>
        <v>24271.397417946326</v>
      </c>
      <c r="J327" s="53">
        <f>+I327*0.075</f>
        <v>1820.3548063459743</v>
      </c>
      <c r="K327" s="59">
        <f>I327*8%</f>
        <v>1941.7117934357061</v>
      </c>
      <c r="L327" s="59">
        <f>J327*8%</f>
        <v>145.62838450767796</v>
      </c>
      <c r="M327" s="132">
        <f>+I327*1.045</f>
        <v>25363.61030175391</v>
      </c>
      <c r="N327" s="53">
        <f>+M327*0.055</f>
        <v>1394.998566596465</v>
      </c>
      <c r="O327" s="59">
        <f>M327*8%</f>
        <v>2029.0888241403129</v>
      </c>
      <c r="P327" s="115">
        <f>N327*8%</f>
        <v>111.5998853277172</v>
      </c>
      <c r="Q327" s="31"/>
      <c r="R327" s="51">
        <v>23337.882132640698</v>
      </c>
    </row>
    <row r="328" spans="1:18" x14ac:dyDescent="0.25">
      <c r="A328" s="2"/>
      <c r="B328" s="99" t="s">
        <v>245</v>
      </c>
      <c r="C328" s="114"/>
      <c r="D328" s="118"/>
      <c r="E328" s="120"/>
      <c r="F328" s="115"/>
      <c r="G328" s="53"/>
      <c r="H328" s="59"/>
      <c r="I328" s="132"/>
      <c r="J328" s="53"/>
      <c r="K328" s="59"/>
      <c r="L328" s="115"/>
      <c r="M328" s="132"/>
      <c r="N328" s="53"/>
      <c r="O328" s="59"/>
      <c r="P328" s="115"/>
      <c r="Q328" s="31"/>
      <c r="R328" s="63"/>
    </row>
    <row r="329" spans="1:18" x14ac:dyDescent="0.25">
      <c r="A329" s="2"/>
      <c r="B329" s="99" t="s">
        <v>105</v>
      </c>
      <c r="C329" s="114"/>
      <c r="D329" s="118"/>
      <c r="E329" s="120"/>
      <c r="F329" s="115"/>
      <c r="G329" s="53"/>
      <c r="H329" s="59"/>
      <c r="I329" s="132"/>
      <c r="J329" s="53"/>
      <c r="K329" s="59"/>
      <c r="L329" s="115"/>
      <c r="M329" s="132"/>
      <c r="N329" s="53"/>
      <c r="O329" s="59"/>
      <c r="P329" s="115"/>
      <c r="Q329" s="31"/>
      <c r="R329" s="51"/>
    </row>
    <row r="330" spans="1:18" x14ac:dyDescent="0.25">
      <c r="A330" s="2"/>
      <c r="B330" s="99" t="s">
        <v>106</v>
      </c>
      <c r="C330" s="114"/>
      <c r="D330" s="118"/>
      <c r="E330" s="120"/>
      <c r="F330" s="115"/>
      <c r="G330" s="53"/>
      <c r="H330" s="59"/>
      <c r="I330" s="132"/>
      <c r="J330" s="53"/>
      <c r="K330" s="59"/>
      <c r="L330" s="115"/>
      <c r="M330" s="132"/>
      <c r="N330" s="53"/>
      <c r="O330" s="59"/>
      <c r="P330" s="115"/>
      <c r="Q330" s="31"/>
      <c r="R330" s="51"/>
    </row>
    <row r="331" spans="1:18" x14ac:dyDescent="0.25">
      <c r="A331" s="2"/>
      <c r="B331" s="99" t="s">
        <v>107</v>
      </c>
      <c r="C331" s="114"/>
      <c r="D331" s="118"/>
      <c r="E331" s="120"/>
      <c r="F331" s="115"/>
      <c r="G331" s="53"/>
      <c r="H331" s="59"/>
      <c r="I331" s="132"/>
      <c r="J331" s="53"/>
      <c r="K331" s="59"/>
      <c r="L331" s="115"/>
      <c r="M331" s="132"/>
      <c r="N331" s="53"/>
      <c r="O331" s="59"/>
      <c r="P331" s="115"/>
      <c r="Q331" s="31"/>
      <c r="R331" s="51"/>
    </row>
    <row r="332" spans="1:18" x14ac:dyDescent="0.25">
      <c r="A332" s="2"/>
      <c r="B332" s="99" t="s">
        <v>108</v>
      </c>
      <c r="C332" s="114"/>
      <c r="D332" s="118"/>
      <c r="E332" s="120"/>
      <c r="F332" s="115"/>
      <c r="G332" s="53"/>
      <c r="H332" s="59"/>
      <c r="I332" s="132"/>
      <c r="J332" s="53"/>
      <c r="K332" s="59"/>
      <c r="L332" s="115"/>
      <c r="M332" s="132"/>
      <c r="N332" s="53"/>
      <c r="O332" s="59"/>
      <c r="P332" s="115"/>
      <c r="Q332" s="31"/>
      <c r="R332" s="51"/>
    </row>
    <row r="333" spans="1:18" x14ac:dyDescent="0.25">
      <c r="A333" s="2"/>
      <c r="B333" s="99" t="s">
        <v>109</v>
      </c>
      <c r="C333" s="114"/>
      <c r="D333" s="118"/>
      <c r="E333" s="120"/>
      <c r="F333" s="115"/>
      <c r="G333" s="53"/>
      <c r="H333" s="59"/>
      <c r="I333" s="132"/>
      <c r="J333" s="53"/>
      <c r="K333" s="59"/>
      <c r="L333" s="115"/>
      <c r="M333" s="132"/>
      <c r="N333" s="53"/>
      <c r="O333" s="59"/>
      <c r="P333" s="115"/>
      <c r="Q333" s="31"/>
      <c r="R333" s="51"/>
    </row>
    <row r="334" spans="1:18" x14ac:dyDescent="0.25">
      <c r="A334" s="2"/>
      <c r="B334" s="99"/>
      <c r="C334" s="114"/>
      <c r="D334" s="118"/>
      <c r="E334" s="120"/>
      <c r="F334" s="115"/>
      <c r="G334" s="53"/>
      <c r="H334" s="59"/>
      <c r="I334" s="132"/>
      <c r="J334" s="53"/>
      <c r="K334" s="59"/>
      <c r="L334" s="115"/>
      <c r="M334" s="132"/>
      <c r="N334" s="53"/>
      <c r="O334" s="59"/>
      <c r="P334" s="115"/>
      <c r="Q334" s="31"/>
      <c r="R334" s="51"/>
    </row>
    <row r="335" spans="1:18" ht="27.9" customHeight="1" x14ac:dyDescent="0.25">
      <c r="B335" s="98" t="s">
        <v>31</v>
      </c>
      <c r="C335" s="114"/>
      <c r="D335" s="118"/>
      <c r="E335" s="120"/>
      <c r="F335" s="115"/>
      <c r="G335" s="53"/>
      <c r="H335" s="59"/>
      <c r="I335" s="132"/>
      <c r="J335" s="53"/>
      <c r="K335" s="59"/>
      <c r="L335" s="115"/>
      <c r="M335" s="132"/>
      <c r="N335" s="53"/>
      <c r="O335" s="59"/>
      <c r="P335" s="115"/>
      <c r="Q335" s="31"/>
      <c r="R335" s="51"/>
    </row>
    <row r="336" spans="1:18" x14ac:dyDescent="0.25">
      <c r="C336" s="78"/>
      <c r="D336" s="78"/>
      <c r="E336" s="84"/>
      <c r="F336" s="53"/>
      <c r="G336" s="53"/>
      <c r="H336" s="59"/>
      <c r="I336" s="59"/>
      <c r="J336" s="53"/>
      <c r="K336" s="59"/>
      <c r="L336" s="59"/>
      <c r="M336" s="59"/>
      <c r="N336" s="53"/>
      <c r="O336" s="59"/>
      <c r="P336" s="59"/>
      <c r="Q336" s="31"/>
    </row>
    <row r="337" spans="3:17" x14ac:dyDescent="0.25">
      <c r="C337" s="78"/>
      <c r="D337" s="78"/>
      <c r="E337" s="84"/>
      <c r="F337" s="53"/>
      <c r="G337" s="53"/>
      <c r="H337" s="59"/>
      <c r="I337" s="59"/>
      <c r="J337" s="53"/>
      <c r="K337" s="59"/>
      <c r="L337" s="59"/>
      <c r="M337" s="59"/>
      <c r="N337" s="53"/>
      <c r="O337" s="59"/>
      <c r="P337" s="59"/>
      <c r="Q337" s="31"/>
    </row>
    <row r="338" spans="3:17" x14ac:dyDescent="0.25">
      <c r="C338" s="78"/>
      <c r="D338" s="78"/>
      <c r="E338" s="84"/>
      <c r="F338" s="53"/>
      <c r="G338" s="53"/>
      <c r="H338" s="59"/>
      <c r="I338" s="59"/>
      <c r="J338" s="53"/>
      <c r="K338" s="59"/>
      <c r="L338" s="59"/>
      <c r="M338" s="59"/>
      <c r="N338" s="53"/>
      <c r="O338" s="59"/>
      <c r="P338" s="59"/>
      <c r="Q338" s="31"/>
    </row>
    <row r="339" spans="3:17" x14ac:dyDescent="0.25">
      <c r="C339" s="78"/>
      <c r="D339" s="78"/>
      <c r="E339" s="84"/>
      <c r="F339" s="53"/>
      <c r="G339" s="53"/>
      <c r="H339" s="59"/>
      <c r="I339" s="59"/>
      <c r="J339" s="53"/>
      <c r="K339" s="59"/>
      <c r="L339" s="59"/>
      <c r="M339" s="59"/>
      <c r="N339" s="53"/>
      <c r="O339" s="59"/>
      <c r="P339" s="59"/>
      <c r="Q339" s="31"/>
    </row>
    <row r="340" spans="3:17" x14ac:dyDescent="0.25">
      <c r="C340" s="78"/>
      <c r="D340" s="78"/>
      <c r="E340" s="84"/>
      <c r="F340" s="53"/>
      <c r="G340" s="53"/>
      <c r="H340" s="59"/>
      <c r="I340" s="59"/>
      <c r="J340" s="53"/>
      <c r="K340" s="59"/>
      <c r="L340" s="59"/>
      <c r="M340" s="59"/>
      <c r="N340" s="53"/>
      <c r="O340" s="59"/>
      <c r="P340" s="59"/>
      <c r="Q340" s="31"/>
    </row>
    <row r="341" spans="3:17" x14ac:dyDescent="0.25">
      <c r="C341" s="78"/>
      <c r="D341" s="78"/>
      <c r="E341" s="84"/>
      <c r="F341" s="53"/>
      <c r="G341" s="53"/>
      <c r="H341" s="59"/>
      <c r="I341" s="59"/>
      <c r="J341" s="53"/>
      <c r="K341" s="59"/>
      <c r="L341" s="59"/>
      <c r="M341" s="59"/>
      <c r="N341" s="53"/>
      <c r="O341" s="59"/>
      <c r="P341" s="59"/>
      <c r="Q341" s="31"/>
    </row>
    <row r="342" spans="3:17" x14ac:dyDescent="0.25">
      <c r="C342" s="78"/>
      <c r="D342" s="78"/>
      <c r="E342" s="84"/>
      <c r="F342" s="53"/>
      <c r="G342" s="53"/>
      <c r="H342" s="59"/>
      <c r="I342" s="59"/>
      <c r="J342" s="53"/>
      <c r="K342" s="59"/>
      <c r="L342" s="59"/>
      <c r="M342" s="59"/>
      <c r="N342" s="53"/>
      <c r="O342" s="59"/>
      <c r="P342" s="59"/>
      <c r="Q342" s="31"/>
    </row>
    <row r="343" spans="3:17" x14ac:dyDescent="0.25">
      <c r="G343" s="53"/>
      <c r="H343" s="59"/>
      <c r="I343" s="59"/>
      <c r="J343" s="53"/>
      <c r="K343" s="59"/>
      <c r="L343" s="59"/>
      <c r="M343" s="59"/>
      <c r="N343" s="53"/>
      <c r="O343" s="59"/>
      <c r="P343" s="59"/>
    </row>
  </sheetData>
  <mergeCells count="9">
    <mergeCell ref="M1:N1"/>
    <mergeCell ref="I1:J1"/>
    <mergeCell ref="C2:D2"/>
    <mergeCell ref="E2:F2"/>
    <mergeCell ref="G2:H2"/>
    <mergeCell ref="I2:L2"/>
    <mergeCell ref="M2:P2"/>
    <mergeCell ref="K1:L1"/>
    <mergeCell ref="O1:P1"/>
  </mergeCells>
  <phoneticPr fontId="2" type="noConversion"/>
  <pageMargins left="0.25" right="0.25" top="0.75" bottom="0.75" header="0.3" footer="0.3"/>
  <pageSetup paperSize="9" scale="55"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1" max="1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R360"/>
  <sheetViews>
    <sheetView zoomScaleNormal="100" zoomScaleSheetLayoutView="75" workbookViewId="0">
      <selection sqref="A1:P357"/>
    </sheetView>
  </sheetViews>
  <sheetFormatPr baseColWidth="10" defaultColWidth="11.44140625" defaultRowHeight="13.2" x14ac:dyDescent="0.25"/>
  <cols>
    <col min="1" max="1" width="4.6640625" style="3" customWidth="1"/>
    <col min="2" max="2" width="109.33203125" style="52" customWidth="1"/>
    <col min="3" max="4" width="9.21875" style="74" customWidth="1"/>
    <col min="5" max="5" width="9.21875" style="73" customWidth="1"/>
    <col min="6" max="7" width="9.21875" style="52" customWidth="1"/>
    <col min="8" max="9" width="9.21875" style="58" customWidth="1"/>
    <col min="10" max="10" width="9.21875" style="52" customWidth="1"/>
    <col min="11" max="13" width="9.21875" style="58" customWidth="1"/>
    <col min="14" max="14" width="9.21875" style="52" customWidth="1"/>
    <col min="15" max="16" width="9.21875" style="58" customWidth="1"/>
    <col min="18" max="18" width="0" hidden="1" customWidth="1"/>
  </cols>
  <sheetData>
    <row r="1" spans="1:18" ht="15" customHeight="1" x14ac:dyDescent="0.25">
      <c r="A1" s="35" t="s">
        <v>1095</v>
      </c>
      <c r="B1" s="37" t="s">
        <v>390</v>
      </c>
      <c r="C1" s="108" t="s">
        <v>1438</v>
      </c>
      <c r="D1" s="91" t="s">
        <v>1451</v>
      </c>
      <c r="E1" s="108" t="s">
        <v>1438</v>
      </c>
      <c r="F1" s="109" t="s">
        <v>1451</v>
      </c>
      <c r="G1" s="90" t="s">
        <v>1438</v>
      </c>
      <c r="H1" s="109" t="s">
        <v>1451</v>
      </c>
      <c r="I1" s="211" t="s">
        <v>1453</v>
      </c>
      <c r="J1" s="213"/>
      <c r="K1" s="217" t="s">
        <v>1451</v>
      </c>
      <c r="L1" s="211"/>
      <c r="M1" s="207" t="s">
        <v>1453</v>
      </c>
      <c r="N1" s="213"/>
      <c r="O1" s="217" t="s">
        <v>1451</v>
      </c>
      <c r="P1" s="208"/>
      <c r="R1" t="s">
        <v>1438</v>
      </c>
    </row>
    <row r="2" spans="1:18" ht="24.75" customHeight="1" x14ac:dyDescent="0.25">
      <c r="A2" s="22"/>
      <c r="B2" s="39"/>
      <c r="C2" s="209" t="str">
        <f>'I (UNO)'!C2</f>
        <v>Febrero</v>
      </c>
      <c r="D2" s="212"/>
      <c r="E2" s="209" t="s">
        <v>1444</v>
      </c>
      <c r="F2" s="210"/>
      <c r="G2" s="212" t="s">
        <v>1445</v>
      </c>
      <c r="H2" s="210"/>
      <c r="I2" s="212" t="str">
        <f>'I (UNO)'!F2</f>
        <v>Mayo</v>
      </c>
      <c r="J2" s="212"/>
      <c r="K2" s="212"/>
      <c r="L2" s="212"/>
      <c r="M2" s="214" t="str">
        <f>'I (UNO)'!H2</f>
        <v>Junio</v>
      </c>
      <c r="N2" s="215"/>
      <c r="O2" s="215"/>
      <c r="P2" s="216"/>
      <c r="R2">
        <v>45658</v>
      </c>
    </row>
    <row r="3" spans="1:18" ht="20.100000000000001" customHeight="1" x14ac:dyDescent="0.25">
      <c r="A3" s="23"/>
      <c r="B3" s="41"/>
      <c r="C3" s="110" t="s">
        <v>1452</v>
      </c>
      <c r="D3" s="116" t="s">
        <v>1452</v>
      </c>
      <c r="E3" s="110" t="s">
        <v>1452</v>
      </c>
      <c r="F3" s="111" t="s">
        <v>1452</v>
      </c>
      <c r="G3" s="68" t="s">
        <v>1452</v>
      </c>
      <c r="H3" s="111" t="s">
        <v>1452</v>
      </c>
      <c r="I3" s="76" t="s">
        <v>909</v>
      </c>
      <c r="J3" s="93" t="s">
        <v>1442</v>
      </c>
      <c r="K3" s="92" t="s">
        <v>909</v>
      </c>
      <c r="L3" s="76" t="s">
        <v>1442</v>
      </c>
      <c r="M3" s="129" t="s">
        <v>909</v>
      </c>
      <c r="N3" s="93" t="s">
        <v>1442</v>
      </c>
      <c r="O3" s="92" t="s">
        <v>909</v>
      </c>
      <c r="P3" s="130" t="s">
        <v>1442</v>
      </c>
      <c r="Q3" s="45"/>
      <c r="R3" t="s">
        <v>909</v>
      </c>
    </row>
    <row r="4" spans="1:18" ht="39.9" customHeight="1" x14ac:dyDescent="0.25">
      <c r="A4" s="2"/>
      <c r="B4" s="98" t="s">
        <v>899</v>
      </c>
      <c r="C4" s="159"/>
      <c r="D4" s="160"/>
      <c r="E4" s="52"/>
      <c r="F4" s="58"/>
      <c r="G4" s="164"/>
      <c r="H4" s="128"/>
      <c r="M4" s="131"/>
      <c r="P4" s="113"/>
      <c r="R4" s="46"/>
    </row>
    <row r="5" spans="1:18" ht="24.9" customHeight="1" x14ac:dyDescent="0.25">
      <c r="A5" s="2"/>
      <c r="B5" s="98" t="s">
        <v>1112</v>
      </c>
      <c r="C5" s="112"/>
      <c r="D5" s="161"/>
      <c r="E5" s="52"/>
      <c r="F5" s="58"/>
      <c r="G5" s="119"/>
      <c r="H5" s="113"/>
      <c r="M5" s="131"/>
      <c r="P5" s="113"/>
    </row>
    <row r="6" spans="1:18" ht="25.5" customHeight="1" x14ac:dyDescent="0.25">
      <c r="A6" s="2"/>
      <c r="B6" s="103" t="s">
        <v>350</v>
      </c>
      <c r="C6" s="112"/>
      <c r="D6" s="161"/>
      <c r="E6" s="52"/>
      <c r="F6" s="58"/>
      <c r="G6" s="119"/>
      <c r="H6" s="113"/>
      <c r="M6" s="131"/>
      <c r="P6" s="113"/>
    </row>
    <row r="7" spans="1:18" x14ac:dyDescent="0.25">
      <c r="A7" s="2"/>
      <c r="B7" s="55" t="s">
        <v>915</v>
      </c>
      <c r="C7" s="112"/>
      <c r="D7" s="161"/>
      <c r="E7" s="52"/>
      <c r="F7" s="58"/>
      <c r="G7" s="119"/>
      <c r="H7" s="113"/>
      <c r="M7" s="131"/>
      <c r="P7" s="113"/>
    </row>
    <row r="8" spans="1:18" x14ac:dyDescent="0.25">
      <c r="A8" s="19">
        <v>1</v>
      </c>
      <c r="B8" s="30" t="s">
        <v>967</v>
      </c>
      <c r="C8" s="114">
        <f>+R8*0.05</f>
        <v>1423.6331094834438</v>
      </c>
      <c r="D8" s="162">
        <f>C8/8</f>
        <v>177.95413868543048</v>
      </c>
      <c r="E8" s="53">
        <f>+R8*0.075</f>
        <v>2135.4496642251656</v>
      </c>
      <c r="F8" s="163">
        <f>E8/8</f>
        <v>266.9312080281457</v>
      </c>
      <c r="G8" s="120">
        <f>+R8*0.105</f>
        <v>2989.6295299152316</v>
      </c>
      <c r="H8" s="162">
        <f>G8/8</f>
        <v>373.70369123940395</v>
      </c>
      <c r="I8" s="59">
        <f>+R8*1.04</f>
        <v>29611.568677255629</v>
      </c>
      <c r="J8" s="53">
        <f>+I8*0.075</f>
        <v>2220.8676507941723</v>
      </c>
      <c r="K8" s="59">
        <f>I8/8</f>
        <v>3701.4460846569536</v>
      </c>
      <c r="L8" s="59">
        <f>J8/8</f>
        <v>277.60845634927153</v>
      </c>
      <c r="M8" s="132">
        <f>+I8*1.045</f>
        <v>30944.089267732132</v>
      </c>
      <c r="N8" s="53">
        <f>+M8*0.055</f>
        <v>1701.9249097252673</v>
      </c>
      <c r="O8" s="59">
        <f>M8/8</f>
        <v>3868.0111584665165</v>
      </c>
      <c r="P8" s="115">
        <f>N8/8</f>
        <v>212.74061371565841</v>
      </c>
      <c r="R8">
        <v>28472.662189668874</v>
      </c>
    </row>
    <row r="9" spans="1:18" x14ac:dyDescent="0.25">
      <c r="A9" s="2"/>
      <c r="B9" s="99" t="s">
        <v>245</v>
      </c>
      <c r="C9" s="114"/>
      <c r="D9" s="162"/>
      <c r="E9" s="53"/>
      <c r="F9" s="59"/>
      <c r="G9" s="120"/>
      <c r="H9" s="115"/>
      <c r="I9" s="59"/>
      <c r="J9" s="53"/>
      <c r="K9" s="59"/>
      <c r="L9" s="59"/>
      <c r="M9" s="132"/>
      <c r="N9" s="53"/>
      <c r="O9" s="59"/>
      <c r="P9" s="115"/>
    </row>
    <row r="10" spans="1:18" x14ac:dyDescent="0.25">
      <c r="A10" s="2"/>
      <c r="B10" s="99" t="s">
        <v>523</v>
      </c>
      <c r="C10" s="114"/>
      <c r="D10" s="162"/>
      <c r="E10" s="53"/>
      <c r="F10" s="59"/>
      <c r="G10" s="120"/>
      <c r="H10" s="115"/>
      <c r="I10" s="59"/>
      <c r="J10" s="53"/>
      <c r="K10" s="59"/>
      <c r="L10" s="59"/>
      <c r="M10" s="132"/>
      <c r="N10" s="53"/>
      <c r="O10" s="59"/>
      <c r="P10" s="115"/>
    </row>
    <row r="11" spans="1:18" x14ac:dyDescent="0.25">
      <c r="A11" s="2"/>
      <c r="B11" s="103" t="s">
        <v>598</v>
      </c>
      <c r="C11" s="114"/>
      <c r="D11" s="162"/>
      <c r="E11" s="53"/>
      <c r="F11" s="59"/>
      <c r="G11" s="120"/>
      <c r="H11" s="115"/>
      <c r="I11" s="59"/>
      <c r="J11" s="53"/>
      <c r="K11" s="59"/>
      <c r="L11" s="59"/>
      <c r="M11" s="132"/>
      <c r="N11" s="53"/>
      <c r="O11" s="59"/>
      <c r="P11" s="115"/>
    </row>
    <row r="12" spans="1:18" x14ac:dyDescent="0.25">
      <c r="A12" s="2"/>
      <c r="B12" s="99" t="s">
        <v>524</v>
      </c>
      <c r="C12" s="114"/>
      <c r="D12" s="162"/>
      <c r="E12" s="53"/>
      <c r="F12" s="59"/>
      <c r="G12" s="120"/>
      <c r="H12" s="115"/>
      <c r="I12" s="59"/>
      <c r="J12" s="53"/>
      <c r="K12" s="59"/>
      <c r="L12" s="59"/>
      <c r="M12" s="132"/>
      <c r="N12" s="53"/>
      <c r="O12" s="59"/>
      <c r="P12" s="115"/>
    </row>
    <row r="13" spans="1:18" x14ac:dyDescent="0.25">
      <c r="A13" s="2"/>
      <c r="B13" s="103" t="s">
        <v>691</v>
      </c>
      <c r="C13" s="114"/>
      <c r="D13" s="162"/>
      <c r="E13" s="53"/>
      <c r="F13" s="59"/>
      <c r="G13" s="120"/>
      <c r="H13" s="115"/>
      <c r="I13" s="59"/>
      <c r="J13" s="53"/>
      <c r="K13" s="59"/>
      <c r="L13" s="59"/>
      <c r="M13" s="132"/>
      <c r="N13" s="53"/>
      <c r="O13" s="59"/>
      <c r="P13" s="115"/>
    </row>
    <row r="14" spans="1:18" x14ac:dyDescent="0.25">
      <c r="A14" s="2"/>
      <c r="B14" s="99" t="s">
        <v>599</v>
      </c>
      <c r="C14" s="114"/>
      <c r="D14" s="162"/>
      <c r="E14" s="53"/>
      <c r="F14" s="59"/>
      <c r="G14" s="120"/>
      <c r="H14" s="115"/>
      <c r="I14" s="59"/>
      <c r="J14" s="53"/>
      <c r="K14" s="59"/>
      <c r="L14" s="59"/>
      <c r="M14" s="132"/>
      <c r="N14" s="53"/>
      <c r="O14" s="59"/>
      <c r="P14" s="115"/>
    </row>
    <row r="15" spans="1:18" x14ac:dyDescent="0.25">
      <c r="A15" s="2"/>
      <c r="B15" s="99" t="s">
        <v>133</v>
      </c>
      <c r="C15" s="114"/>
      <c r="D15" s="162"/>
      <c r="E15" s="53"/>
      <c r="F15" s="59"/>
      <c r="G15" s="120"/>
      <c r="H15" s="115"/>
      <c r="I15" s="59"/>
      <c r="J15" s="53"/>
      <c r="K15" s="59"/>
      <c r="L15" s="59"/>
      <c r="M15" s="132"/>
      <c r="N15" s="53"/>
      <c r="O15" s="59"/>
      <c r="P15" s="115"/>
    </row>
    <row r="16" spans="1:18" x14ac:dyDescent="0.25">
      <c r="A16" s="2"/>
      <c r="B16" s="99" t="s">
        <v>134</v>
      </c>
      <c r="C16" s="114"/>
      <c r="D16" s="162"/>
      <c r="E16" s="53"/>
      <c r="F16" s="59"/>
      <c r="G16" s="120"/>
      <c r="H16" s="115"/>
      <c r="I16" s="59"/>
      <c r="J16" s="53"/>
      <c r="K16" s="59"/>
      <c r="L16" s="59"/>
      <c r="M16" s="132"/>
      <c r="N16" s="53"/>
      <c r="O16" s="59"/>
      <c r="P16" s="115"/>
    </row>
    <row r="17" spans="1:18" x14ac:dyDescent="0.25">
      <c r="A17" s="19" t="s">
        <v>543</v>
      </c>
      <c r="B17" s="30" t="s">
        <v>546</v>
      </c>
      <c r="C17" s="114">
        <f>+R17*0.05</f>
        <v>1423.6331094834438</v>
      </c>
      <c r="D17" s="162">
        <f>C17/8</f>
        <v>177.95413868543048</v>
      </c>
      <c r="E17" s="53">
        <f>+R17*0.075</f>
        <v>2135.4496642251656</v>
      </c>
      <c r="F17" s="163">
        <f>E17/8</f>
        <v>266.9312080281457</v>
      </c>
      <c r="G17" s="120">
        <f>+R17*0.105</f>
        <v>2989.6295299152316</v>
      </c>
      <c r="H17" s="162">
        <f>G17/8</f>
        <v>373.70369123940395</v>
      </c>
      <c r="I17" s="59">
        <f>+R17*1.04</f>
        <v>29611.568677255629</v>
      </c>
      <c r="J17" s="53">
        <f>+I17*0.075</f>
        <v>2220.8676507941723</v>
      </c>
      <c r="K17" s="59">
        <f>I17/8</f>
        <v>3701.4460846569536</v>
      </c>
      <c r="L17" s="59">
        <f>J17/8</f>
        <v>277.60845634927153</v>
      </c>
      <c r="M17" s="132">
        <f>+I17*1.045</f>
        <v>30944.089267732132</v>
      </c>
      <c r="N17" s="53">
        <f>+M17*0.055</f>
        <v>1701.9249097252673</v>
      </c>
      <c r="O17" s="59">
        <f>M17/8</f>
        <v>3868.0111584665165</v>
      </c>
      <c r="P17" s="115">
        <f>N17/8</f>
        <v>212.74061371565841</v>
      </c>
      <c r="R17">
        <v>28472.662189668874</v>
      </c>
    </row>
    <row r="18" spans="1:18" x14ac:dyDescent="0.25">
      <c r="A18" s="2"/>
      <c r="B18" s="99" t="s">
        <v>30</v>
      </c>
      <c r="C18" s="114"/>
      <c r="D18" s="162"/>
      <c r="E18" s="53"/>
      <c r="F18" s="59"/>
      <c r="G18" s="120"/>
      <c r="H18" s="115"/>
      <c r="I18" s="59"/>
      <c r="J18" s="53"/>
      <c r="K18" s="59"/>
      <c r="L18" s="59"/>
      <c r="M18" s="132"/>
      <c r="N18" s="53"/>
      <c r="O18" s="59"/>
      <c r="P18" s="115"/>
    </row>
    <row r="19" spans="1:18" ht="24.75" customHeight="1" x14ac:dyDescent="0.25">
      <c r="A19" s="2"/>
      <c r="B19" s="103" t="s">
        <v>1286</v>
      </c>
      <c r="C19" s="114"/>
      <c r="D19" s="162"/>
      <c r="E19" s="53"/>
      <c r="F19" s="59"/>
      <c r="G19" s="120"/>
      <c r="H19" s="115"/>
      <c r="I19" s="59"/>
      <c r="J19" s="53"/>
      <c r="K19" s="59"/>
      <c r="L19" s="59"/>
      <c r="M19" s="132"/>
      <c r="N19" s="53"/>
      <c r="O19" s="59"/>
      <c r="P19" s="115"/>
    </row>
    <row r="20" spans="1:18" x14ac:dyDescent="0.25">
      <c r="A20" s="2"/>
      <c r="B20" s="99" t="s">
        <v>597</v>
      </c>
      <c r="C20" s="114"/>
      <c r="D20" s="162"/>
      <c r="E20" s="53"/>
      <c r="F20" s="59"/>
      <c r="G20" s="120"/>
      <c r="H20" s="115"/>
      <c r="I20" s="59"/>
      <c r="J20" s="53"/>
      <c r="K20" s="59"/>
      <c r="L20" s="59"/>
      <c r="M20" s="132"/>
      <c r="N20" s="53"/>
      <c r="O20" s="59"/>
      <c r="P20" s="115"/>
    </row>
    <row r="21" spans="1:18" x14ac:dyDescent="0.25">
      <c r="A21" s="19">
        <v>2</v>
      </c>
      <c r="B21" s="30" t="s">
        <v>653</v>
      </c>
      <c r="C21" s="114">
        <f>+R21*0.05</f>
        <v>1341.308511894473</v>
      </c>
      <c r="D21" s="162">
        <f>C21/8</f>
        <v>167.66356398680912</v>
      </c>
      <c r="E21" s="53">
        <f>+R21*0.075</f>
        <v>2011.9627678417094</v>
      </c>
      <c r="F21" s="163">
        <f>E21/8</f>
        <v>251.49534598021367</v>
      </c>
      <c r="G21" s="120">
        <f>+R21*0.105</f>
        <v>2816.7478749783932</v>
      </c>
      <c r="H21" s="162">
        <f>G21/8</f>
        <v>352.09348437229914</v>
      </c>
      <c r="I21" s="59">
        <f>+R21*1.04</f>
        <v>27899.21704740504</v>
      </c>
      <c r="J21" s="53">
        <f>+I21*0.075</f>
        <v>2092.4412785553777</v>
      </c>
      <c r="K21" s="59">
        <f>I21/8</f>
        <v>3487.40213092563</v>
      </c>
      <c r="L21" s="59">
        <f>J21/8</f>
        <v>261.55515981942222</v>
      </c>
      <c r="M21" s="132">
        <f>+I21*1.045</f>
        <v>29154.681814538264</v>
      </c>
      <c r="N21" s="53">
        <f>+M21*0.055</f>
        <v>1603.5074997996046</v>
      </c>
      <c r="O21" s="59">
        <f>M21/8</f>
        <v>3644.335226817283</v>
      </c>
      <c r="P21" s="115">
        <f>N21/8</f>
        <v>200.43843747495058</v>
      </c>
      <c r="R21">
        <v>26826.170237889459</v>
      </c>
    </row>
    <row r="22" spans="1:18" x14ac:dyDescent="0.25">
      <c r="A22" s="2"/>
      <c r="B22" s="99" t="s">
        <v>245</v>
      </c>
      <c r="C22" s="114"/>
      <c r="D22" s="162"/>
      <c r="E22" s="53"/>
      <c r="F22" s="59"/>
      <c r="G22" s="120"/>
      <c r="H22" s="115"/>
      <c r="I22" s="59"/>
      <c r="J22" s="53"/>
      <c r="K22" s="59"/>
      <c r="L22" s="59"/>
      <c r="M22" s="132"/>
      <c r="N22" s="53"/>
      <c r="O22" s="59"/>
      <c r="P22" s="115"/>
    </row>
    <row r="23" spans="1:18" x14ac:dyDescent="0.25">
      <c r="A23" s="2"/>
      <c r="B23" s="99" t="s">
        <v>135</v>
      </c>
      <c r="C23" s="114"/>
      <c r="D23" s="162"/>
      <c r="E23" s="53"/>
      <c r="F23" s="59"/>
      <c r="G23" s="120"/>
      <c r="H23" s="115"/>
      <c r="I23" s="59"/>
      <c r="J23" s="53"/>
      <c r="K23" s="59"/>
      <c r="L23" s="59"/>
      <c r="M23" s="132"/>
      <c r="N23" s="53"/>
      <c r="O23" s="59"/>
      <c r="P23" s="115"/>
    </row>
    <row r="24" spans="1:18" x14ac:dyDescent="0.25">
      <c r="A24" s="2"/>
      <c r="B24" s="99" t="s">
        <v>1287</v>
      </c>
      <c r="C24" s="114"/>
      <c r="D24" s="162"/>
      <c r="E24" s="53"/>
      <c r="F24" s="59"/>
      <c r="G24" s="120"/>
      <c r="H24" s="115"/>
      <c r="I24" s="59"/>
      <c r="J24" s="53"/>
      <c r="K24" s="59"/>
      <c r="L24" s="59"/>
      <c r="M24" s="132"/>
      <c r="N24" s="53"/>
      <c r="O24" s="59"/>
      <c r="P24" s="115"/>
    </row>
    <row r="25" spans="1:18" ht="26.25" customHeight="1" x14ac:dyDescent="0.25">
      <c r="A25" s="2"/>
      <c r="B25" s="103" t="s">
        <v>343</v>
      </c>
      <c r="C25" s="114"/>
      <c r="D25" s="162"/>
      <c r="E25" s="53"/>
      <c r="F25" s="59"/>
      <c r="G25" s="120"/>
      <c r="H25" s="115"/>
      <c r="I25" s="59"/>
      <c r="J25" s="53"/>
      <c r="K25" s="59"/>
      <c r="L25" s="59"/>
      <c r="M25" s="132"/>
      <c r="N25" s="53"/>
      <c r="O25" s="59"/>
      <c r="P25" s="115"/>
    </row>
    <row r="26" spans="1:18" x14ac:dyDescent="0.25">
      <c r="A26" s="2"/>
      <c r="B26" s="99" t="s">
        <v>1288</v>
      </c>
      <c r="C26" s="114"/>
      <c r="D26" s="162"/>
      <c r="E26" s="53"/>
      <c r="F26" s="59"/>
      <c r="G26" s="120"/>
      <c r="H26" s="115"/>
      <c r="I26" s="59"/>
      <c r="J26" s="53"/>
      <c r="K26" s="59"/>
      <c r="L26" s="59"/>
      <c r="M26" s="132"/>
      <c r="N26" s="53"/>
      <c r="O26" s="59"/>
      <c r="P26" s="115"/>
    </row>
    <row r="27" spans="1:18" x14ac:dyDescent="0.25">
      <c r="A27" s="2"/>
      <c r="B27" s="99" t="s">
        <v>138</v>
      </c>
      <c r="C27" s="114"/>
      <c r="D27" s="162"/>
      <c r="E27" s="53"/>
      <c r="F27" s="59"/>
      <c r="G27" s="120"/>
      <c r="H27" s="115"/>
      <c r="I27" s="59"/>
      <c r="J27" s="53"/>
      <c r="K27" s="59"/>
      <c r="L27" s="59"/>
      <c r="M27" s="132"/>
      <c r="N27" s="53"/>
      <c r="O27" s="59"/>
      <c r="P27" s="115"/>
    </row>
    <row r="28" spans="1:18" x14ac:dyDescent="0.25">
      <c r="A28" s="2"/>
      <c r="B28" s="99" t="s">
        <v>1289</v>
      </c>
      <c r="C28" s="114"/>
      <c r="D28" s="162"/>
      <c r="E28" s="53"/>
      <c r="F28" s="59"/>
      <c r="G28" s="120"/>
      <c r="H28" s="115"/>
      <c r="I28" s="59"/>
      <c r="J28" s="53"/>
      <c r="K28" s="59"/>
      <c r="L28" s="59"/>
      <c r="M28" s="132"/>
      <c r="N28" s="53"/>
      <c r="O28" s="59"/>
      <c r="P28" s="115"/>
    </row>
    <row r="29" spans="1:18" x14ac:dyDescent="0.25">
      <c r="A29" s="2"/>
      <c r="B29" s="99" t="s">
        <v>609</v>
      </c>
      <c r="C29" s="114"/>
      <c r="D29" s="162"/>
      <c r="E29" s="53"/>
      <c r="F29" s="59"/>
      <c r="G29" s="120"/>
      <c r="H29" s="115"/>
      <c r="I29" s="59"/>
      <c r="J29" s="53"/>
      <c r="K29" s="59"/>
      <c r="L29" s="59"/>
      <c r="M29" s="132"/>
      <c r="N29" s="53"/>
      <c r="O29" s="59"/>
      <c r="P29" s="115"/>
    </row>
    <row r="30" spans="1:18" x14ac:dyDescent="0.25">
      <c r="A30" s="2"/>
      <c r="B30" s="99" t="s">
        <v>742</v>
      </c>
      <c r="C30" s="114"/>
      <c r="D30" s="162"/>
      <c r="E30" s="53"/>
      <c r="F30" s="59"/>
      <c r="G30" s="120"/>
      <c r="H30" s="115"/>
      <c r="I30" s="59"/>
      <c r="J30" s="53"/>
      <c r="K30" s="59"/>
      <c r="L30" s="59"/>
      <c r="M30" s="132"/>
      <c r="N30" s="53"/>
      <c r="O30" s="59"/>
      <c r="P30" s="115"/>
    </row>
    <row r="31" spans="1:18" x14ac:dyDescent="0.25">
      <c r="A31" s="2"/>
      <c r="B31" s="99" t="s">
        <v>611</v>
      </c>
      <c r="C31" s="114"/>
      <c r="D31" s="162"/>
      <c r="E31" s="53"/>
      <c r="F31" s="59"/>
      <c r="G31" s="120"/>
      <c r="H31" s="115"/>
      <c r="I31" s="59"/>
      <c r="J31" s="53"/>
      <c r="K31" s="59"/>
      <c r="L31" s="59"/>
      <c r="M31" s="132"/>
      <c r="N31" s="53"/>
      <c r="O31" s="59"/>
      <c r="P31" s="115"/>
    </row>
    <row r="32" spans="1:18" x14ac:dyDescent="0.25">
      <c r="A32" s="2"/>
      <c r="B32" s="99" t="s">
        <v>612</v>
      </c>
      <c r="C32" s="114"/>
      <c r="D32" s="162"/>
      <c r="E32" s="53"/>
      <c r="F32" s="59"/>
      <c r="G32" s="120"/>
      <c r="H32" s="115"/>
      <c r="I32" s="59"/>
      <c r="J32" s="53"/>
      <c r="K32" s="59"/>
      <c r="L32" s="59"/>
      <c r="M32" s="132"/>
      <c r="N32" s="53"/>
      <c r="O32" s="59"/>
      <c r="P32" s="115"/>
    </row>
    <row r="33" spans="1:18" x14ac:dyDescent="0.25">
      <c r="A33" s="2"/>
      <c r="B33" s="99" t="s">
        <v>613</v>
      </c>
      <c r="C33" s="114"/>
      <c r="D33" s="162"/>
      <c r="E33" s="53"/>
      <c r="F33" s="59"/>
      <c r="G33" s="120"/>
      <c r="H33" s="115"/>
      <c r="I33" s="59"/>
      <c r="J33" s="53"/>
      <c r="K33" s="59"/>
      <c r="L33" s="59"/>
      <c r="M33" s="132"/>
      <c r="N33" s="53"/>
      <c r="O33" s="59"/>
      <c r="P33" s="115"/>
    </row>
    <row r="34" spans="1:18" ht="24.75" customHeight="1" x14ac:dyDescent="0.25">
      <c r="A34" s="2"/>
      <c r="B34" s="103" t="s">
        <v>1106</v>
      </c>
      <c r="C34" s="114"/>
      <c r="D34" s="162"/>
      <c r="E34" s="53"/>
      <c r="F34" s="59"/>
      <c r="G34" s="120"/>
      <c r="H34" s="115"/>
      <c r="I34" s="59"/>
      <c r="J34" s="53"/>
      <c r="K34" s="59"/>
      <c r="L34" s="59"/>
      <c r="M34" s="132"/>
      <c r="N34" s="53"/>
      <c r="O34" s="59"/>
      <c r="P34" s="115"/>
    </row>
    <row r="35" spans="1:18" x14ac:dyDescent="0.25">
      <c r="A35" s="2"/>
      <c r="B35" s="99" t="s">
        <v>373</v>
      </c>
      <c r="C35" s="114"/>
      <c r="D35" s="162"/>
      <c r="E35" s="53"/>
      <c r="F35" s="59"/>
      <c r="G35" s="120"/>
      <c r="H35" s="115"/>
      <c r="I35" s="59"/>
      <c r="J35" s="53"/>
      <c r="K35" s="59"/>
      <c r="L35" s="59"/>
      <c r="M35" s="132"/>
      <c r="N35" s="53"/>
      <c r="O35" s="59"/>
      <c r="P35" s="115"/>
    </row>
    <row r="36" spans="1:18" x14ac:dyDescent="0.25">
      <c r="A36" s="2"/>
      <c r="B36" s="99" t="s">
        <v>615</v>
      </c>
      <c r="C36" s="114"/>
      <c r="D36" s="162"/>
      <c r="E36" s="53"/>
      <c r="F36" s="59"/>
      <c r="G36" s="120"/>
      <c r="H36" s="115"/>
      <c r="I36" s="59"/>
      <c r="J36" s="53"/>
      <c r="K36" s="59"/>
      <c r="L36" s="59"/>
      <c r="M36" s="132"/>
      <c r="N36" s="53"/>
      <c r="O36" s="59"/>
      <c r="P36" s="115"/>
    </row>
    <row r="37" spans="1:18" x14ac:dyDescent="0.25">
      <c r="A37" s="2"/>
      <c r="B37" s="99" t="s">
        <v>374</v>
      </c>
      <c r="C37" s="114"/>
      <c r="D37" s="162"/>
      <c r="E37" s="53"/>
      <c r="F37" s="59"/>
      <c r="G37" s="120"/>
      <c r="H37" s="115"/>
      <c r="I37" s="59"/>
      <c r="J37" s="53"/>
      <c r="K37" s="59"/>
      <c r="L37" s="59"/>
      <c r="M37" s="132"/>
      <c r="N37" s="53"/>
      <c r="O37" s="59"/>
      <c r="P37" s="115"/>
    </row>
    <row r="38" spans="1:18" x14ac:dyDescent="0.25">
      <c r="A38" s="19" t="s">
        <v>543</v>
      </c>
      <c r="B38" s="30" t="s">
        <v>545</v>
      </c>
      <c r="C38" s="114">
        <f>+R38*0.05</f>
        <v>1341.308511894473</v>
      </c>
      <c r="D38" s="162">
        <f>C38/8</f>
        <v>167.66356398680912</v>
      </c>
      <c r="E38" s="53">
        <f>+R38*0.075</f>
        <v>2011.9627678417094</v>
      </c>
      <c r="F38" s="163">
        <f>E38/8</f>
        <v>251.49534598021367</v>
      </c>
      <c r="G38" s="120">
        <f>+R38*0.105</f>
        <v>2816.7478749783932</v>
      </c>
      <c r="H38" s="162">
        <f>G38/8</f>
        <v>352.09348437229914</v>
      </c>
      <c r="I38" s="59">
        <f>+R38*1.04</f>
        <v>27899.21704740504</v>
      </c>
      <c r="J38" s="53">
        <f>+I38*0.075</f>
        <v>2092.4412785553777</v>
      </c>
      <c r="K38" s="59">
        <f>I38/8</f>
        <v>3487.40213092563</v>
      </c>
      <c r="L38" s="59">
        <f>J38/8</f>
        <v>261.55515981942222</v>
      </c>
      <c r="M38" s="132">
        <f>+I38*1.045</f>
        <v>29154.681814538264</v>
      </c>
      <c r="N38" s="53">
        <f>+M38*0.055</f>
        <v>1603.5074997996046</v>
      </c>
      <c r="O38" s="59">
        <f>M38/8</f>
        <v>3644.335226817283</v>
      </c>
      <c r="P38" s="115">
        <f>N38/8</f>
        <v>200.43843747495058</v>
      </c>
      <c r="R38">
        <v>26826.170237889459</v>
      </c>
    </row>
    <row r="39" spans="1:18" x14ac:dyDescent="0.25">
      <c r="A39" s="2"/>
      <c r="B39" s="99" t="s">
        <v>245</v>
      </c>
      <c r="C39" s="114"/>
      <c r="D39" s="162"/>
      <c r="E39" s="53"/>
      <c r="F39" s="59"/>
      <c r="G39" s="120"/>
      <c r="H39" s="115"/>
      <c r="I39" s="59"/>
      <c r="J39" s="53"/>
      <c r="K39" s="59"/>
      <c r="L39" s="59"/>
      <c r="M39" s="132"/>
      <c r="N39" s="53"/>
      <c r="O39" s="59"/>
      <c r="P39" s="115"/>
    </row>
    <row r="40" spans="1:18" x14ac:dyDescent="0.25">
      <c r="A40" s="2"/>
      <c r="B40" s="103" t="s">
        <v>1107</v>
      </c>
      <c r="C40" s="114"/>
      <c r="D40" s="162"/>
      <c r="E40" s="53"/>
      <c r="F40" s="59"/>
      <c r="G40" s="120"/>
      <c r="H40" s="115"/>
      <c r="I40" s="59"/>
      <c r="J40" s="53"/>
      <c r="K40" s="59"/>
      <c r="L40" s="59"/>
      <c r="M40" s="132"/>
      <c r="N40" s="53"/>
      <c r="O40" s="59"/>
      <c r="P40" s="115"/>
    </row>
    <row r="41" spans="1:18" x14ac:dyDescent="0.25">
      <c r="A41" s="2"/>
      <c r="B41" s="99" t="s">
        <v>27</v>
      </c>
      <c r="C41" s="114"/>
      <c r="D41" s="162"/>
      <c r="E41" s="53"/>
      <c r="F41" s="59"/>
      <c r="G41" s="120"/>
      <c r="H41" s="115"/>
      <c r="I41" s="59"/>
      <c r="J41" s="53"/>
      <c r="K41" s="59"/>
      <c r="L41" s="59"/>
      <c r="M41" s="132"/>
      <c r="N41" s="53"/>
      <c r="O41" s="59"/>
      <c r="P41" s="115"/>
    </row>
    <row r="42" spans="1:18" x14ac:dyDescent="0.25">
      <c r="A42" s="2"/>
      <c r="B42" s="99" t="s">
        <v>28</v>
      </c>
      <c r="C42" s="114"/>
      <c r="D42" s="162"/>
      <c r="E42" s="53"/>
      <c r="F42" s="59"/>
      <c r="G42" s="120"/>
      <c r="H42" s="115"/>
      <c r="I42" s="59"/>
      <c r="J42" s="53"/>
      <c r="K42" s="59"/>
      <c r="L42" s="59"/>
      <c r="M42" s="132"/>
      <c r="N42" s="53"/>
      <c r="O42" s="59"/>
      <c r="P42" s="115"/>
    </row>
    <row r="43" spans="1:18" x14ac:dyDescent="0.25">
      <c r="A43" s="2"/>
      <c r="B43" s="99" t="s">
        <v>29</v>
      </c>
      <c r="C43" s="114"/>
      <c r="D43" s="162"/>
      <c r="E43" s="53"/>
      <c r="F43" s="59"/>
      <c r="G43" s="120"/>
      <c r="H43" s="115"/>
      <c r="I43" s="59"/>
      <c r="J43" s="53"/>
      <c r="K43" s="59"/>
      <c r="L43" s="59"/>
      <c r="M43" s="132"/>
      <c r="N43" s="53"/>
      <c r="O43" s="59"/>
      <c r="P43" s="115"/>
    </row>
    <row r="44" spans="1:18" x14ac:dyDescent="0.25">
      <c r="A44" s="19">
        <v>3</v>
      </c>
      <c r="B44" s="30" t="s">
        <v>625</v>
      </c>
      <c r="C44" s="114">
        <f>+R44*0.05</f>
        <v>1231.42767204968</v>
      </c>
      <c r="D44" s="162">
        <f>C44/8</f>
        <v>153.92845900621001</v>
      </c>
      <c r="E44" s="53">
        <f>+R44*0.075</f>
        <v>1847.1415080745201</v>
      </c>
      <c r="F44" s="163">
        <f>E44/8</f>
        <v>230.89268850931501</v>
      </c>
      <c r="G44" s="120">
        <f>+R44*0.105</f>
        <v>2585.9981113043282</v>
      </c>
      <c r="H44" s="162">
        <f>G44/8</f>
        <v>323.24976391304102</v>
      </c>
      <c r="I44" s="59">
        <f>+R44*1.04</f>
        <v>25613.695578633346</v>
      </c>
      <c r="J44" s="53">
        <f>+I44*0.075</f>
        <v>1921.0271683975009</v>
      </c>
      <c r="K44" s="59">
        <f>I44/8</f>
        <v>3201.7119473291682</v>
      </c>
      <c r="L44" s="59">
        <f>J44/8</f>
        <v>240.12839604968761</v>
      </c>
      <c r="M44" s="132">
        <f>+I44*1.045</f>
        <v>26766.311879671845</v>
      </c>
      <c r="N44" s="53">
        <f>+M44*0.055</f>
        <v>1472.1471533819515</v>
      </c>
      <c r="O44" s="59">
        <f>M44/8</f>
        <v>3345.7889849589806</v>
      </c>
      <c r="P44" s="115">
        <f>N44/8</f>
        <v>184.01839417274394</v>
      </c>
      <c r="R44">
        <v>24628.553440993601</v>
      </c>
    </row>
    <row r="45" spans="1:18" x14ac:dyDescent="0.25">
      <c r="A45" s="2"/>
      <c r="B45" s="99" t="s">
        <v>245</v>
      </c>
      <c r="C45" s="114"/>
      <c r="D45" s="162"/>
      <c r="E45" s="53"/>
      <c r="F45" s="59"/>
      <c r="G45" s="120"/>
      <c r="H45" s="115"/>
      <c r="I45" s="59"/>
      <c r="J45" s="53"/>
      <c r="K45" s="59"/>
      <c r="L45" s="59"/>
      <c r="M45" s="132"/>
      <c r="N45" s="53"/>
      <c r="O45" s="59"/>
      <c r="P45" s="115"/>
    </row>
    <row r="46" spans="1:18" ht="24.75" customHeight="1" x14ac:dyDescent="0.25">
      <c r="A46" s="2"/>
      <c r="B46" s="103" t="s">
        <v>1384</v>
      </c>
      <c r="C46" s="114"/>
      <c r="D46" s="162"/>
      <c r="E46" s="53"/>
      <c r="F46" s="59"/>
      <c r="G46" s="120"/>
      <c r="H46" s="115"/>
      <c r="I46" s="59"/>
      <c r="J46" s="53"/>
      <c r="K46" s="59"/>
      <c r="L46" s="59"/>
      <c r="M46" s="132"/>
      <c r="N46" s="53"/>
      <c r="O46" s="59"/>
      <c r="P46" s="115"/>
    </row>
    <row r="47" spans="1:18" x14ac:dyDescent="0.25">
      <c r="A47" s="2"/>
      <c r="B47" s="99" t="s">
        <v>616</v>
      </c>
      <c r="C47" s="114"/>
      <c r="D47" s="162"/>
      <c r="E47" s="53"/>
      <c r="F47" s="59"/>
      <c r="G47" s="120"/>
      <c r="H47" s="115"/>
      <c r="I47" s="59"/>
      <c r="J47" s="53"/>
      <c r="K47" s="59"/>
      <c r="L47" s="59"/>
      <c r="M47" s="132"/>
      <c r="N47" s="53"/>
      <c r="O47" s="59"/>
      <c r="P47" s="115"/>
    </row>
    <row r="48" spans="1:18" ht="24.75" customHeight="1" x14ac:dyDescent="0.25">
      <c r="A48" s="2"/>
      <c r="B48" s="103" t="s">
        <v>1383</v>
      </c>
      <c r="C48" s="114"/>
      <c r="D48" s="162"/>
      <c r="E48" s="53"/>
      <c r="F48" s="59"/>
      <c r="G48" s="120"/>
      <c r="H48" s="115"/>
      <c r="I48" s="59"/>
      <c r="J48" s="53"/>
      <c r="K48" s="59"/>
      <c r="L48" s="59"/>
      <c r="M48" s="132"/>
      <c r="N48" s="53"/>
      <c r="O48" s="59"/>
      <c r="P48" s="115"/>
    </row>
    <row r="49" spans="1:16" x14ac:dyDescent="0.25">
      <c r="A49" s="7"/>
      <c r="B49" s="99" t="s">
        <v>617</v>
      </c>
      <c r="C49" s="114"/>
      <c r="D49" s="162"/>
      <c r="E49" s="53"/>
      <c r="F49" s="59"/>
      <c r="G49" s="120"/>
      <c r="H49" s="115"/>
      <c r="I49" s="59"/>
      <c r="J49" s="53"/>
      <c r="K49" s="59"/>
      <c r="L49" s="59"/>
      <c r="M49" s="132"/>
      <c r="N49" s="53"/>
      <c r="O49" s="59"/>
      <c r="P49" s="115"/>
    </row>
    <row r="50" spans="1:16" x14ac:dyDescent="0.25">
      <c r="A50" s="2"/>
      <c r="B50" s="99" t="s">
        <v>618</v>
      </c>
      <c r="C50" s="114"/>
      <c r="D50" s="162"/>
      <c r="E50" s="53"/>
      <c r="F50" s="59"/>
      <c r="G50" s="120"/>
      <c r="H50" s="115"/>
      <c r="I50" s="59"/>
      <c r="J50" s="53"/>
      <c r="K50" s="59"/>
      <c r="L50" s="59"/>
      <c r="M50" s="132"/>
      <c r="N50" s="53"/>
      <c r="O50" s="59"/>
      <c r="P50" s="115"/>
    </row>
    <row r="51" spans="1:16" ht="26.25" customHeight="1" x14ac:dyDescent="0.25">
      <c r="A51" s="2"/>
      <c r="B51" s="103" t="s">
        <v>1119</v>
      </c>
      <c r="C51" s="114"/>
      <c r="D51" s="162"/>
      <c r="E51" s="53"/>
      <c r="F51" s="59"/>
      <c r="G51" s="120"/>
      <c r="H51" s="115"/>
      <c r="I51" s="59"/>
      <c r="J51" s="53"/>
      <c r="K51" s="59"/>
      <c r="L51" s="59"/>
      <c r="M51" s="132"/>
      <c r="N51" s="53"/>
      <c r="O51" s="59"/>
      <c r="P51" s="115"/>
    </row>
    <row r="52" spans="1:16" x14ac:dyDescent="0.25">
      <c r="A52" s="2"/>
      <c r="B52" s="99" t="s">
        <v>619</v>
      </c>
      <c r="C52" s="114"/>
      <c r="D52" s="162"/>
      <c r="E52" s="53"/>
      <c r="F52" s="59"/>
      <c r="G52" s="120"/>
      <c r="H52" s="115"/>
      <c r="I52" s="59"/>
      <c r="J52" s="53"/>
      <c r="K52" s="59"/>
      <c r="L52" s="59"/>
      <c r="M52" s="132"/>
      <c r="N52" s="53"/>
      <c r="O52" s="59"/>
      <c r="P52" s="115"/>
    </row>
    <row r="53" spans="1:16" x14ac:dyDescent="0.25">
      <c r="A53" s="2"/>
      <c r="B53" s="99" t="s">
        <v>620</v>
      </c>
      <c r="C53" s="114"/>
      <c r="D53" s="162"/>
      <c r="E53" s="53"/>
      <c r="F53" s="59"/>
      <c r="G53" s="120"/>
      <c r="H53" s="115"/>
      <c r="I53" s="59"/>
      <c r="J53" s="53"/>
      <c r="K53" s="59"/>
      <c r="L53" s="59"/>
      <c r="M53" s="132"/>
      <c r="N53" s="53"/>
      <c r="O53" s="59"/>
      <c r="P53" s="115"/>
    </row>
    <row r="54" spans="1:16" x14ac:dyDescent="0.25">
      <c r="A54" s="2"/>
      <c r="B54" s="99" t="s">
        <v>621</v>
      </c>
      <c r="C54" s="114"/>
      <c r="D54" s="162"/>
      <c r="E54" s="53"/>
      <c r="F54" s="59"/>
      <c r="G54" s="120"/>
      <c r="H54" s="115"/>
      <c r="I54" s="59"/>
      <c r="J54" s="53"/>
      <c r="K54" s="59"/>
      <c r="L54" s="59"/>
      <c r="M54" s="132"/>
      <c r="N54" s="53"/>
      <c r="O54" s="59"/>
      <c r="P54" s="115"/>
    </row>
    <row r="55" spans="1:16" x14ac:dyDescent="0.25">
      <c r="A55" s="2"/>
      <c r="B55" s="99" t="s">
        <v>375</v>
      </c>
      <c r="C55" s="114"/>
      <c r="D55" s="162"/>
      <c r="E55" s="53"/>
      <c r="F55" s="59"/>
      <c r="G55" s="120"/>
      <c r="H55" s="115"/>
      <c r="I55" s="59"/>
      <c r="J55" s="53"/>
      <c r="K55" s="59"/>
      <c r="L55" s="59"/>
      <c r="M55" s="132"/>
      <c r="N55" s="53"/>
      <c r="O55" s="59"/>
      <c r="P55" s="115"/>
    </row>
    <row r="56" spans="1:16" ht="12.75" customHeight="1" x14ac:dyDescent="0.25">
      <c r="A56" s="2"/>
      <c r="B56" s="103" t="s">
        <v>1118</v>
      </c>
      <c r="C56" s="114"/>
      <c r="D56" s="162"/>
      <c r="E56" s="53"/>
      <c r="F56" s="59"/>
      <c r="G56" s="120"/>
      <c r="H56" s="115"/>
      <c r="I56" s="59"/>
      <c r="J56" s="53"/>
      <c r="K56" s="59"/>
      <c r="L56" s="59"/>
      <c r="M56" s="132"/>
      <c r="N56" s="53"/>
      <c r="O56" s="59"/>
      <c r="P56" s="115"/>
    </row>
    <row r="57" spans="1:16" x14ac:dyDescent="0.25">
      <c r="A57" s="2"/>
      <c r="B57" s="99" t="s">
        <v>72</v>
      </c>
      <c r="C57" s="114"/>
      <c r="D57" s="162"/>
      <c r="E57" s="53"/>
      <c r="F57" s="59"/>
      <c r="G57" s="120"/>
      <c r="H57" s="115"/>
      <c r="I57" s="59"/>
      <c r="J57" s="53"/>
      <c r="K57" s="59"/>
      <c r="L57" s="59"/>
      <c r="M57" s="132"/>
      <c r="N57" s="53"/>
      <c r="O57" s="59"/>
      <c r="P57" s="115"/>
    </row>
    <row r="58" spans="1:16" x14ac:dyDescent="0.25">
      <c r="A58" s="2"/>
      <c r="B58" s="99" t="s">
        <v>376</v>
      </c>
      <c r="C58" s="114"/>
      <c r="D58" s="162"/>
      <c r="E58" s="53"/>
      <c r="F58" s="59"/>
      <c r="G58" s="120"/>
      <c r="H58" s="115"/>
      <c r="I58" s="59"/>
      <c r="J58" s="53"/>
      <c r="K58" s="59"/>
      <c r="L58" s="59"/>
      <c r="M58" s="132"/>
      <c r="N58" s="53"/>
      <c r="O58" s="59"/>
      <c r="P58" s="115"/>
    </row>
    <row r="59" spans="1:16" x14ac:dyDescent="0.25">
      <c r="A59" s="2"/>
      <c r="B59" s="99" t="s">
        <v>153</v>
      </c>
      <c r="C59" s="114"/>
      <c r="D59" s="162"/>
      <c r="E59" s="53"/>
      <c r="F59" s="59"/>
      <c r="G59" s="120"/>
      <c r="H59" s="115"/>
      <c r="I59" s="59"/>
      <c r="J59" s="53"/>
      <c r="K59" s="59"/>
      <c r="L59" s="59"/>
      <c r="M59" s="132"/>
      <c r="N59" s="53"/>
      <c r="O59" s="59"/>
      <c r="P59" s="115"/>
    </row>
    <row r="60" spans="1:16" x14ac:dyDescent="0.25">
      <c r="A60" s="2"/>
      <c r="B60" s="99" t="s">
        <v>154</v>
      </c>
      <c r="C60" s="114"/>
      <c r="D60" s="162"/>
      <c r="E60" s="53"/>
      <c r="F60" s="59"/>
      <c r="G60" s="120"/>
      <c r="H60" s="115"/>
      <c r="I60" s="59"/>
      <c r="J60" s="53"/>
      <c r="K60" s="59"/>
      <c r="L60" s="59"/>
      <c r="M60" s="132"/>
      <c r="N60" s="53"/>
      <c r="O60" s="59"/>
      <c r="P60" s="115"/>
    </row>
    <row r="61" spans="1:16" x14ac:dyDescent="0.25">
      <c r="A61" s="2"/>
      <c r="B61" s="99" t="s">
        <v>377</v>
      </c>
      <c r="C61" s="114"/>
      <c r="D61" s="162"/>
      <c r="E61" s="53"/>
      <c r="F61" s="59"/>
      <c r="G61" s="120"/>
      <c r="H61" s="115"/>
      <c r="I61" s="59"/>
      <c r="J61" s="53"/>
      <c r="K61" s="59"/>
      <c r="L61" s="59"/>
      <c r="M61" s="132"/>
      <c r="N61" s="53"/>
      <c r="O61" s="59"/>
      <c r="P61" s="115"/>
    </row>
    <row r="62" spans="1:16" x14ac:dyDescent="0.25">
      <c r="A62" s="2"/>
      <c r="B62" s="99" t="s">
        <v>378</v>
      </c>
      <c r="C62" s="114"/>
      <c r="D62" s="162"/>
      <c r="E62" s="53"/>
      <c r="F62" s="59"/>
      <c r="G62" s="120"/>
      <c r="H62" s="115"/>
      <c r="I62" s="59"/>
      <c r="J62" s="53"/>
      <c r="K62" s="59"/>
      <c r="L62" s="59"/>
      <c r="M62" s="132"/>
      <c r="N62" s="53"/>
      <c r="O62" s="59"/>
      <c r="P62" s="115"/>
    </row>
    <row r="63" spans="1:16" x14ac:dyDescent="0.25">
      <c r="A63" s="2"/>
      <c r="B63" s="99" t="s">
        <v>157</v>
      </c>
      <c r="C63" s="114"/>
      <c r="D63" s="162"/>
      <c r="E63" s="53"/>
      <c r="F63" s="59"/>
      <c r="G63" s="120"/>
      <c r="H63" s="115"/>
      <c r="I63" s="59"/>
      <c r="J63" s="53"/>
      <c r="K63" s="59"/>
      <c r="L63" s="59"/>
      <c r="M63" s="132"/>
      <c r="N63" s="53"/>
      <c r="O63" s="59"/>
      <c r="P63" s="115"/>
    </row>
    <row r="64" spans="1:16" x14ac:dyDescent="0.25">
      <c r="A64" s="2"/>
      <c r="B64" s="99" t="s">
        <v>158</v>
      </c>
      <c r="C64" s="114"/>
      <c r="D64" s="162"/>
      <c r="E64" s="53"/>
      <c r="F64" s="59"/>
      <c r="G64" s="120"/>
      <c r="H64" s="115"/>
      <c r="I64" s="59"/>
      <c r="J64" s="53"/>
      <c r="K64" s="59"/>
      <c r="L64" s="59"/>
      <c r="M64" s="132"/>
      <c r="N64" s="53"/>
      <c r="O64" s="59"/>
      <c r="P64" s="115"/>
    </row>
    <row r="65" spans="1:18" x14ac:dyDescent="0.25">
      <c r="A65" s="2"/>
      <c r="B65" s="99" t="s">
        <v>379</v>
      </c>
      <c r="C65" s="114"/>
      <c r="D65" s="162"/>
      <c r="E65" s="53"/>
      <c r="F65" s="59"/>
      <c r="G65" s="120"/>
      <c r="H65" s="115"/>
      <c r="I65" s="59"/>
      <c r="J65" s="53"/>
      <c r="K65" s="59"/>
      <c r="L65" s="59"/>
      <c r="M65" s="132"/>
      <c r="N65" s="53"/>
      <c r="O65" s="59"/>
      <c r="P65" s="115"/>
    </row>
    <row r="66" spans="1:18" x14ac:dyDescent="0.25">
      <c r="A66" s="2"/>
      <c r="B66" s="99" t="s">
        <v>160</v>
      </c>
      <c r="C66" s="114"/>
      <c r="D66" s="162"/>
      <c r="E66" s="53"/>
      <c r="F66" s="59"/>
      <c r="G66" s="120"/>
      <c r="H66" s="115"/>
      <c r="I66" s="59"/>
      <c r="J66" s="53"/>
      <c r="K66" s="59"/>
      <c r="L66" s="59"/>
      <c r="M66" s="132"/>
      <c r="N66" s="53"/>
      <c r="O66" s="59"/>
      <c r="P66" s="115"/>
    </row>
    <row r="67" spans="1:18" x14ac:dyDescent="0.25">
      <c r="A67" s="2"/>
      <c r="B67" s="99" t="s">
        <v>161</v>
      </c>
      <c r="C67" s="114"/>
      <c r="D67" s="162"/>
      <c r="E67" s="53"/>
      <c r="F67" s="59"/>
      <c r="G67" s="120"/>
      <c r="H67" s="115"/>
      <c r="I67" s="59"/>
      <c r="J67" s="53"/>
      <c r="K67" s="59"/>
      <c r="L67" s="59"/>
      <c r="M67" s="132"/>
      <c r="N67" s="53"/>
      <c r="O67" s="59"/>
      <c r="P67" s="115"/>
    </row>
    <row r="68" spans="1:18" x14ac:dyDescent="0.25">
      <c r="A68" s="2"/>
      <c r="B68" s="99" t="s">
        <v>162</v>
      </c>
      <c r="C68" s="114"/>
      <c r="D68" s="162"/>
      <c r="E68" s="53"/>
      <c r="F68" s="59"/>
      <c r="G68" s="120"/>
      <c r="H68" s="115"/>
      <c r="I68" s="59"/>
      <c r="J68" s="53"/>
      <c r="K68" s="59"/>
      <c r="L68" s="59"/>
      <c r="M68" s="132"/>
      <c r="N68" s="53"/>
      <c r="O68" s="59"/>
      <c r="P68" s="115"/>
    </row>
    <row r="69" spans="1:18" x14ac:dyDescent="0.25">
      <c r="A69" s="2"/>
      <c r="B69" s="99" t="s">
        <v>49</v>
      </c>
      <c r="C69" s="114"/>
      <c r="D69" s="162"/>
      <c r="E69" s="53"/>
      <c r="F69" s="59"/>
      <c r="G69" s="120"/>
      <c r="H69" s="115"/>
      <c r="I69" s="59"/>
      <c r="J69" s="53"/>
      <c r="K69" s="59"/>
      <c r="L69" s="59"/>
      <c r="M69" s="132"/>
      <c r="N69" s="53"/>
      <c r="O69" s="59"/>
      <c r="P69" s="115"/>
    </row>
    <row r="70" spans="1:18" x14ac:dyDescent="0.25">
      <c r="A70" s="2"/>
      <c r="B70" s="99" t="s">
        <v>164</v>
      </c>
      <c r="C70" s="114"/>
      <c r="D70" s="162"/>
      <c r="E70" s="53"/>
      <c r="F70" s="59"/>
      <c r="G70" s="120"/>
      <c r="H70" s="115"/>
      <c r="I70" s="59"/>
      <c r="J70" s="53"/>
      <c r="K70" s="59"/>
      <c r="L70" s="59"/>
      <c r="M70" s="132"/>
      <c r="N70" s="53"/>
      <c r="O70" s="59"/>
      <c r="P70" s="115"/>
    </row>
    <row r="71" spans="1:18" x14ac:dyDescent="0.25">
      <c r="A71" s="2"/>
      <c r="B71" s="99" t="s">
        <v>165</v>
      </c>
      <c r="C71" s="114"/>
      <c r="D71" s="162"/>
      <c r="E71" s="53"/>
      <c r="F71" s="59"/>
      <c r="G71" s="120"/>
      <c r="H71" s="115"/>
      <c r="I71" s="59"/>
      <c r="J71" s="53"/>
      <c r="K71" s="59"/>
      <c r="L71" s="59"/>
      <c r="M71" s="132"/>
      <c r="N71" s="53"/>
      <c r="O71" s="59"/>
      <c r="P71" s="115"/>
    </row>
    <row r="72" spans="1:18" x14ac:dyDescent="0.25">
      <c r="A72" s="2"/>
      <c r="B72" s="99" t="s">
        <v>167</v>
      </c>
      <c r="C72" s="114"/>
      <c r="D72" s="162"/>
      <c r="E72" s="53"/>
      <c r="F72" s="59"/>
      <c r="G72" s="120"/>
      <c r="H72" s="115"/>
      <c r="I72" s="59"/>
      <c r="J72" s="53"/>
      <c r="K72" s="59"/>
      <c r="L72" s="59"/>
      <c r="M72" s="132"/>
      <c r="N72" s="53"/>
      <c r="O72" s="59"/>
      <c r="P72" s="115"/>
    </row>
    <row r="73" spans="1:18" x14ac:dyDescent="0.25">
      <c r="A73" s="2"/>
      <c r="B73" s="99" t="s">
        <v>168</v>
      </c>
      <c r="C73" s="114"/>
      <c r="D73" s="162"/>
      <c r="E73" s="53"/>
      <c r="F73" s="59"/>
      <c r="G73" s="120"/>
      <c r="H73" s="115"/>
      <c r="I73" s="59"/>
      <c r="J73" s="53"/>
      <c r="K73" s="59"/>
      <c r="L73" s="59"/>
      <c r="M73" s="132"/>
      <c r="N73" s="53"/>
      <c r="O73" s="59"/>
      <c r="P73" s="115"/>
    </row>
    <row r="74" spans="1:18" x14ac:dyDescent="0.25">
      <c r="A74" s="19">
        <v>4</v>
      </c>
      <c r="B74" s="30" t="s">
        <v>756</v>
      </c>
      <c r="C74" s="114">
        <f>+R74*0.05</f>
        <v>1200.8846589175064</v>
      </c>
      <c r="D74" s="162">
        <f>C74/8</f>
        <v>150.1105823646883</v>
      </c>
      <c r="E74" s="53">
        <f>+R74*0.075</f>
        <v>1801.3269883762596</v>
      </c>
      <c r="F74" s="163">
        <f>E74/8</f>
        <v>225.16587354703245</v>
      </c>
      <c r="G74" s="120">
        <f>+R74*0.105</f>
        <v>2521.8577837267635</v>
      </c>
      <c r="H74" s="162">
        <f>G74/8</f>
        <v>315.23222296584544</v>
      </c>
      <c r="I74" s="59">
        <f>+R74*1.04</f>
        <v>24978.400905484134</v>
      </c>
      <c r="J74" s="53">
        <f>+I74*0.075</f>
        <v>1873.3800679113099</v>
      </c>
      <c r="K74" s="59">
        <f>I74/8</f>
        <v>3122.3001131855167</v>
      </c>
      <c r="L74" s="59">
        <f>J74/8</f>
        <v>234.17250848891373</v>
      </c>
      <c r="M74" s="132">
        <f>+I74*1.045</f>
        <v>26102.428946230917</v>
      </c>
      <c r="N74" s="53">
        <f>+M74*0.055</f>
        <v>1435.6335920427005</v>
      </c>
      <c r="O74" s="59">
        <f>M74/8</f>
        <v>3262.8036182788646</v>
      </c>
      <c r="P74" s="115">
        <f>N74/8</f>
        <v>179.45419900533756</v>
      </c>
      <c r="R74">
        <v>24017.693178350128</v>
      </c>
    </row>
    <row r="75" spans="1:18" x14ac:dyDescent="0.25">
      <c r="A75" s="2"/>
      <c r="B75" s="100" t="s">
        <v>245</v>
      </c>
      <c r="C75" s="114"/>
      <c r="D75" s="162"/>
      <c r="E75" s="53"/>
      <c r="F75" s="59"/>
      <c r="G75" s="120"/>
      <c r="H75" s="115"/>
      <c r="I75" s="59"/>
      <c r="J75" s="53"/>
      <c r="K75" s="59"/>
      <c r="L75" s="59"/>
      <c r="M75" s="132"/>
      <c r="N75" s="53"/>
      <c r="O75" s="59"/>
      <c r="P75" s="115"/>
    </row>
    <row r="76" spans="1:18" x14ac:dyDescent="0.25">
      <c r="A76" s="2"/>
      <c r="B76" s="100" t="s">
        <v>169</v>
      </c>
      <c r="C76" s="114"/>
      <c r="D76" s="162"/>
      <c r="E76" s="53"/>
      <c r="F76" s="59"/>
      <c r="G76" s="120"/>
      <c r="H76" s="115"/>
      <c r="I76" s="59"/>
      <c r="J76" s="53"/>
      <c r="K76" s="59"/>
      <c r="L76" s="59"/>
      <c r="M76" s="132"/>
      <c r="N76" s="53"/>
      <c r="O76" s="59"/>
      <c r="P76" s="115"/>
    </row>
    <row r="77" spans="1:18" x14ac:dyDescent="0.25">
      <c r="A77" s="2"/>
      <c r="B77" s="100" t="s">
        <v>170</v>
      </c>
      <c r="C77" s="114"/>
      <c r="D77" s="162"/>
      <c r="E77" s="53"/>
      <c r="F77" s="59"/>
      <c r="G77" s="120"/>
      <c r="H77" s="115"/>
      <c r="I77" s="59"/>
      <c r="J77" s="53"/>
      <c r="K77" s="59"/>
      <c r="L77" s="59"/>
      <c r="M77" s="132"/>
      <c r="N77" s="53"/>
      <c r="O77" s="59"/>
      <c r="P77" s="115"/>
    </row>
    <row r="78" spans="1:18" x14ac:dyDescent="0.25">
      <c r="A78" s="2"/>
      <c r="B78" s="100" t="s">
        <v>171</v>
      </c>
      <c r="C78" s="114"/>
      <c r="D78" s="162"/>
      <c r="E78" s="53"/>
      <c r="F78" s="59"/>
      <c r="G78" s="120"/>
      <c r="H78" s="115"/>
      <c r="I78" s="59"/>
      <c r="J78" s="53"/>
      <c r="K78" s="59"/>
      <c r="L78" s="59"/>
      <c r="M78" s="132"/>
      <c r="N78" s="53"/>
      <c r="O78" s="59"/>
      <c r="P78" s="115"/>
    </row>
    <row r="79" spans="1:18" x14ac:dyDescent="0.25">
      <c r="A79" s="2"/>
      <c r="B79" s="100" t="s">
        <v>172</v>
      </c>
      <c r="C79" s="114"/>
      <c r="D79" s="162"/>
      <c r="E79" s="53"/>
      <c r="F79" s="59"/>
      <c r="G79" s="120"/>
      <c r="H79" s="115"/>
      <c r="I79" s="59"/>
      <c r="J79" s="53"/>
      <c r="K79" s="59"/>
      <c r="L79" s="59"/>
      <c r="M79" s="132"/>
      <c r="N79" s="53"/>
      <c r="O79" s="59"/>
      <c r="P79" s="115"/>
    </row>
    <row r="80" spans="1:18" x14ac:dyDescent="0.25">
      <c r="A80" s="2"/>
      <c r="B80" s="100" t="s">
        <v>1136</v>
      </c>
      <c r="C80" s="114"/>
      <c r="D80" s="162"/>
      <c r="E80" s="53"/>
      <c r="F80" s="59"/>
      <c r="G80" s="120"/>
      <c r="H80" s="115"/>
      <c r="I80" s="59"/>
      <c r="J80" s="53"/>
      <c r="K80" s="59"/>
      <c r="L80" s="59"/>
      <c r="M80" s="132"/>
      <c r="N80" s="53"/>
      <c r="O80" s="59"/>
      <c r="P80" s="115"/>
    </row>
    <row r="81" spans="1:18" x14ac:dyDescent="0.25">
      <c r="A81" s="2"/>
      <c r="B81" s="100" t="s">
        <v>1137</v>
      </c>
      <c r="C81" s="114"/>
      <c r="D81" s="162"/>
      <c r="E81" s="53"/>
      <c r="F81" s="59"/>
      <c r="G81" s="120"/>
      <c r="H81" s="115"/>
      <c r="I81" s="59"/>
      <c r="J81" s="53"/>
      <c r="K81" s="59"/>
      <c r="L81" s="59"/>
      <c r="M81" s="132"/>
      <c r="N81" s="53"/>
      <c r="O81" s="59"/>
      <c r="P81" s="115"/>
    </row>
    <row r="82" spans="1:18" x14ac:dyDescent="0.25">
      <c r="A82" s="2"/>
      <c r="B82" s="100" t="s">
        <v>1138</v>
      </c>
      <c r="C82" s="114"/>
      <c r="D82" s="162"/>
      <c r="E82" s="53"/>
      <c r="F82" s="59"/>
      <c r="G82" s="120"/>
      <c r="H82" s="115"/>
      <c r="I82" s="59"/>
      <c r="J82" s="53"/>
      <c r="K82" s="59"/>
      <c r="L82" s="59"/>
      <c r="M82" s="132"/>
      <c r="N82" s="53"/>
      <c r="O82" s="59"/>
      <c r="P82" s="115"/>
    </row>
    <row r="83" spans="1:18" x14ac:dyDescent="0.25">
      <c r="A83" s="2"/>
      <c r="B83" s="100" t="s">
        <v>1139</v>
      </c>
      <c r="C83" s="114"/>
      <c r="D83" s="162"/>
      <c r="E83" s="53"/>
      <c r="F83" s="59"/>
      <c r="G83" s="120"/>
      <c r="H83" s="115"/>
      <c r="I83" s="59"/>
      <c r="J83" s="53"/>
      <c r="K83" s="59"/>
      <c r="L83" s="59"/>
      <c r="M83" s="132"/>
      <c r="N83" s="53"/>
      <c r="O83" s="59"/>
      <c r="P83" s="115"/>
    </row>
    <row r="84" spans="1:18" x14ac:dyDescent="0.25">
      <c r="A84" s="2"/>
      <c r="B84" s="100" t="s">
        <v>1140</v>
      </c>
      <c r="C84" s="114"/>
      <c r="D84" s="162"/>
      <c r="E84" s="53"/>
      <c r="F84" s="59"/>
      <c r="G84" s="120"/>
      <c r="H84" s="115"/>
      <c r="I84" s="59"/>
      <c r="J84" s="53"/>
      <c r="K84" s="59"/>
      <c r="L84" s="59"/>
      <c r="M84" s="132"/>
      <c r="N84" s="53"/>
      <c r="O84" s="59"/>
      <c r="P84" s="115"/>
    </row>
    <row r="85" spans="1:18" x14ac:dyDescent="0.25">
      <c r="A85" s="2"/>
      <c r="B85" s="100" t="s">
        <v>85</v>
      </c>
      <c r="C85" s="114"/>
      <c r="D85" s="162"/>
      <c r="E85" s="53"/>
      <c r="F85" s="59"/>
      <c r="G85" s="120"/>
      <c r="H85" s="115"/>
      <c r="I85" s="59"/>
      <c r="J85" s="53"/>
      <c r="K85" s="59"/>
      <c r="L85" s="59"/>
      <c r="M85" s="132"/>
      <c r="N85" s="53"/>
      <c r="O85" s="59"/>
      <c r="P85" s="115"/>
    </row>
    <row r="86" spans="1:18" x14ac:dyDescent="0.25">
      <c r="A86" s="2"/>
      <c r="B86" s="100" t="s">
        <v>588</v>
      </c>
      <c r="C86" s="114"/>
      <c r="D86" s="162"/>
      <c r="E86" s="53"/>
      <c r="F86" s="59"/>
      <c r="G86" s="120"/>
      <c r="H86" s="115"/>
      <c r="I86" s="59"/>
      <c r="J86" s="53"/>
      <c r="K86" s="59"/>
      <c r="L86" s="59"/>
      <c r="M86" s="132"/>
      <c r="N86" s="53"/>
      <c r="O86" s="59"/>
      <c r="P86" s="115"/>
    </row>
    <row r="87" spans="1:18" x14ac:dyDescent="0.25">
      <c r="A87" s="2"/>
      <c r="B87" s="100" t="s">
        <v>605</v>
      </c>
      <c r="C87" s="114"/>
      <c r="D87" s="162"/>
      <c r="E87" s="53"/>
      <c r="F87" s="59"/>
      <c r="G87" s="120"/>
      <c r="H87" s="115"/>
      <c r="I87" s="59"/>
      <c r="J87" s="53"/>
      <c r="K87" s="59"/>
      <c r="L87" s="59"/>
      <c r="M87" s="132"/>
      <c r="N87" s="53"/>
      <c r="O87" s="59"/>
      <c r="P87" s="115"/>
    </row>
    <row r="88" spans="1:18" x14ac:dyDescent="0.25">
      <c r="A88" s="2"/>
      <c r="B88" s="100" t="s">
        <v>86</v>
      </c>
      <c r="C88" s="114"/>
      <c r="D88" s="162"/>
      <c r="E88" s="53"/>
      <c r="F88" s="59"/>
      <c r="G88" s="120"/>
      <c r="H88" s="115"/>
      <c r="I88" s="59"/>
      <c r="J88" s="53"/>
      <c r="K88" s="59"/>
      <c r="L88" s="59"/>
      <c r="M88" s="132"/>
      <c r="N88" s="53"/>
      <c r="O88" s="59"/>
      <c r="P88" s="115"/>
    </row>
    <row r="89" spans="1:18" x14ac:dyDescent="0.25">
      <c r="A89" s="2"/>
      <c r="B89" s="100" t="s">
        <v>129</v>
      </c>
      <c r="C89" s="114"/>
      <c r="D89" s="162"/>
      <c r="E89" s="53"/>
      <c r="F89" s="59"/>
      <c r="G89" s="120"/>
      <c r="H89" s="115"/>
      <c r="I89" s="59"/>
      <c r="J89" s="53"/>
      <c r="K89" s="59"/>
      <c r="L89" s="59"/>
      <c r="M89" s="132"/>
      <c r="N89" s="53"/>
      <c r="O89" s="59"/>
      <c r="P89" s="115"/>
    </row>
    <row r="90" spans="1:18" x14ac:dyDescent="0.25">
      <c r="A90" s="2"/>
      <c r="B90" s="105" t="s">
        <v>911</v>
      </c>
      <c r="C90" s="114"/>
      <c r="D90" s="162"/>
      <c r="E90" s="53"/>
      <c r="F90" s="59"/>
      <c r="G90" s="120"/>
      <c r="H90" s="115"/>
      <c r="I90" s="59"/>
      <c r="J90" s="53"/>
      <c r="K90" s="59"/>
      <c r="L90" s="59"/>
      <c r="M90" s="132"/>
      <c r="N90" s="53"/>
      <c r="O90" s="59"/>
      <c r="P90" s="115"/>
    </row>
    <row r="91" spans="1:18" x14ac:dyDescent="0.25">
      <c r="A91" s="19">
        <v>5</v>
      </c>
      <c r="B91" s="30" t="s">
        <v>967</v>
      </c>
      <c r="C91" s="114">
        <f>+R91*0.05</f>
        <v>1423.6331094834438</v>
      </c>
      <c r="D91" s="162">
        <f>C91/8</f>
        <v>177.95413868543048</v>
      </c>
      <c r="E91" s="53">
        <f>+R91*0.075</f>
        <v>2135.4496642251656</v>
      </c>
      <c r="F91" s="163">
        <f>E91/8</f>
        <v>266.9312080281457</v>
      </c>
      <c r="G91" s="120">
        <f>+R91*0.105</f>
        <v>2989.6295299152316</v>
      </c>
      <c r="H91" s="162">
        <f>G91/8</f>
        <v>373.70369123940395</v>
      </c>
      <c r="I91" s="59">
        <f>+R91*1.04</f>
        <v>29611.568677255629</v>
      </c>
      <c r="J91" s="53">
        <f>+I91*0.075</f>
        <v>2220.8676507941723</v>
      </c>
      <c r="K91" s="59">
        <f>I91/8</f>
        <v>3701.4460846569536</v>
      </c>
      <c r="L91" s="59">
        <f>J91/8</f>
        <v>277.60845634927153</v>
      </c>
      <c r="M91" s="132">
        <f>+I91*1.045</f>
        <v>30944.089267732132</v>
      </c>
      <c r="N91" s="53">
        <f>+M91*0.055</f>
        <v>1701.9249097252673</v>
      </c>
      <c r="O91" s="59">
        <f>M91/8</f>
        <v>3868.0111584665165</v>
      </c>
      <c r="P91" s="115">
        <f>N91/8</f>
        <v>212.74061371565841</v>
      </c>
      <c r="R91">
        <v>28472.662189668874</v>
      </c>
    </row>
    <row r="92" spans="1:18" x14ac:dyDescent="0.25">
      <c r="A92" s="2"/>
      <c r="B92" s="100" t="s">
        <v>245</v>
      </c>
      <c r="C92" s="114"/>
      <c r="D92" s="162"/>
      <c r="E92" s="53"/>
      <c r="F92" s="59"/>
      <c r="G92" s="120"/>
      <c r="H92" s="115"/>
      <c r="I92" s="59"/>
      <c r="J92" s="53"/>
      <c r="K92" s="59"/>
      <c r="L92" s="59"/>
      <c r="M92" s="132"/>
      <c r="N92" s="53"/>
      <c r="O92" s="59"/>
      <c r="P92" s="115"/>
    </row>
    <row r="93" spans="1:18" x14ac:dyDescent="0.25">
      <c r="A93" s="2"/>
      <c r="B93" s="100" t="s">
        <v>110</v>
      </c>
      <c r="C93" s="114"/>
      <c r="D93" s="162"/>
      <c r="E93" s="53"/>
      <c r="F93" s="59"/>
      <c r="G93" s="120"/>
      <c r="H93" s="115"/>
      <c r="I93" s="59"/>
      <c r="J93" s="53"/>
      <c r="K93" s="59"/>
      <c r="L93" s="59"/>
      <c r="M93" s="132"/>
      <c r="N93" s="53"/>
      <c r="O93" s="59"/>
      <c r="P93" s="115"/>
    </row>
    <row r="94" spans="1:18" ht="24.75" customHeight="1" x14ac:dyDescent="0.25">
      <c r="A94" s="2"/>
      <c r="B94" s="103" t="s">
        <v>130</v>
      </c>
      <c r="C94" s="114"/>
      <c r="D94" s="162"/>
      <c r="E94" s="53"/>
      <c r="F94" s="59"/>
      <c r="G94" s="120"/>
      <c r="H94" s="115"/>
      <c r="I94" s="59"/>
      <c r="J94" s="53"/>
      <c r="K94" s="59"/>
      <c r="L94" s="59"/>
      <c r="M94" s="132"/>
      <c r="N94" s="53"/>
      <c r="O94" s="59"/>
      <c r="P94" s="115"/>
    </row>
    <row r="95" spans="1:18" x14ac:dyDescent="0.25">
      <c r="A95" s="2"/>
      <c r="B95" s="100" t="s">
        <v>131</v>
      </c>
      <c r="C95" s="114"/>
      <c r="D95" s="162"/>
      <c r="E95" s="53"/>
      <c r="F95" s="59"/>
      <c r="G95" s="120"/>
      <c r="H95" s="115"/>
      <c r="I95" s="59"/>
      <c r="J95" s="53"/>
      <c r="K95" s="59"/>
      <c r="L95" s="59"/>
      <c r="M95" s="132"/>
      <c r="N95" s="53"/>
      <c r="O95" s="59"/>
      <c r="P95" s="115"/>
    </row>
    <row r="96" spans="1:18" x14ac:dyDescent="0.25">
      <c r="A96" s="2"/>
      <c r="B96" s="100" t="s">
        <v>298</v>
      </c>
      <c r="C96" s="114"/>
      <c r="D96" s="162"/>
      <c r="E96" s="53"/>
      <c r="F96" s="59"/>
      <c r="G96" s="120"/>
      <c r="H96" s="115"/>
      <c r="I96" s="59"/>
      <c r="J96" s="53"/>
      <c r="K96" s="59"/>
      <c r="L96" s="59"/>
      <c r="M96" s="132"/>
      <c r="N96" s="53"/>
      <c r="O96" s="59"/>
      <c r="P96" s="115"/>
    </row>
    <row r="97" spans="1:18" x14ac:dyDescent="0.25">
      <c r="A97" s="19">
        <v>6</v>
      </c>
      <c r="B97" s="30" t="s">
        <v>653</v>
      </c>
      <c r="C97" s="114">
        <f>+R97*0.05</f>
        <v>1341.308511894473</v>
      </c>
      <c r="D97" s="162">
        <f>C97/8</f>
        <v>167.66356398680912</v>
      </c>
      <c r="E97" s="53">
        <f>+R97*0.075</f>
        <v>2011.9627678417094</v>
      </c>
      <c r="F97" s="163">
        <f>E97/8</f>
        <v>251.49534598021367</v>
      </c>
      <c r="G97" s="120">
        <f>+R97*0.105</f>
        <v>2816.7478749783932</v>
      </c>
      <c r="H97" s="162">
        <f>G97/8</f>
        <v>352.09348437229914</v>
      </c>
      <c r="I97" s="59">
        <f>+R97*1.04</f>
        <v>27899.21704740504</v>
      </c>
      <c r="J97" s="53">
        <f>+I97*0.075</f>
        <v>2092.4412785553777</v>
      </c>
      <c r="K97" s="59">
        <f>I97/8</f>
        <v>3487.40213092563</v>
      </c>
      <c r="L97" s="59">
        <f>J97/8</f>
        <v>261.55515981942222</v>
      </c>
      <c r="M97" s="132">
        <f>+I97*1.045</f>
        <v>29154.681814538264</v>
      </c>
      <c r="N97" s="53">
        <f>+M97*0.055</f>
        <v>1603.5074997996046</v>
      </c>
      <c r="O97" s="59">
        <f>M97/8</f>
        <v>3644.335226817283</v>
      </c>
      <c r="P97" s="115">
        <f>N97/8</f>
        <v>200.43843747495058</v>
      </c>
      <c r="R97">
        <v>26826.170237889459</v>
      </c>
    </row>
    <row r="98" spans="1:18" x14ac:dyDescent="0.25">
      <c r="A98" s="2"/>
      <c r="B98" s="99" t="s">
        <v>245</v>
      </c>
      <c r="C98" s="114"/>
      <c r="D98" s="162"/>
      <c r="E98" s="53"/>
      <c r="F98" s="59"/>
      <c r="G98" s="120"/>
      <c r="H98" s="115"/>
      <c r="I98" s="59"/>
      <c r="J98" s="53"/>
      <c r="K98" s="59"/>
      <c r="L98" s="59"/>
      <c r="M98" s="132"/>
      <c r="N98" s="53"/>
      <c r="O98" s="59"/>
      <c r="P98" s="115"/>
    </row>
    <row r="99" spans="1:18" x14ac:dyDescent="0.25">
      <c r="A99" s="2"/>
      <c r="B99" s="99" t="s">
        <v>299</v>
      </c>
      <c r="C99" s="114"/>
      <c r="D99" s="162"/>
      <c r="E99" s="53"/>
      <c r="F99" s="59"/>
      <c r="G99" s="120"/>
      <c r="H99" s="115"/>
      <c r="I99" s="59"/>
      <c r="J99" s="53"/>
      <c r="K99" s="59"/>
      <c r="L99" s="59"/>
      <c r="M99" s="132"/>
      <c r="N99" s="53"/>
      <c r="O99" s="59"/>
      <c r="P99" s="115"/>
    </row>
    <row r="100" spans="1:18" x14ac:dyDescent="0.25">
      <c r="A100" s="2"/>
      <c r="B100" s="99" t="s">
        <v>300</v>
      </c>
      <c r="C100" s="114"/>
      <c r="D100" s="162"/>
      <c r="E100" s="53"/>
      <c r="F100" s="59"/>
      <c r="G100" s="120"/>
      <c r="H100" s="115"/>
      <c r="I100" s="59"/>
      <c r="J100" s="53"/>
      <c r="K100" s="59"/>
      <c r="L100" s="59"/>
      <c r="M100" s="132"/>
      <c r="N100" s="53"/>
      <c r="O100" s="59"/>
      <c r="P100" s="115"/>
    </row>
    <row r="101" spans="1:18" x14ac:dyDescent="0.25">
      <c r="A101" s="2"/>
      <c r="B101" s="99" t="s">
        <v>301</v>
      </c>
      <c r="C101" s="114"/>
      <c r="D101" s="162"/>
      <c r="E101" s="53"/>
      <c r="F101" s="59"/>
      <c r="G101" s="120"/>
      <c r="H101" s="115"/>
      <c r="I101" s="59"/>
      <c r="J101" s="53"/>
      <c r="K101" s="59"/>
      <c r="L101" s="59"/>
      <c r="M101" s="132"/>
      <c r="N101" s="53"/>
      <c r="O101" s="59"/>
      <c r="P101" s="115"/>
    </row>
    <row r="102" spans="1:18" x14ac:dyDescent="0.25">
      <c r="A102" s="2"/>
      <c r="B102" s="99" t="s">
        <v>302</v>
      </c>
      <c r="C102" s="114"/>
      <c r="D102" s="162"/>
      <c r="E102" s="53"/>
      <c r="F102" s="59"/>
      <c r="G102" s="120"/>
      <c r="H102" s="115"/>
      <c r="I102" s="59"/>
      <c r="J102" s="53"/>
      <c r="K102" s="59"/>
      <c r="L102" s="59"/>
      <c r="M102" s="132"/>
      <c r="N102" s="53"/>
      <c r="O102" s="59"/>
      <c r="P102" s="115"/>
    </row>
    <row r="103" spans="1:18" x14ac:dyDescent="0.25">
      <c r="A103" s="2"/>
      <c r="B103" s="99" t="s">
        <v>803</v>
      </c>
      <c r="C103" s="114"/>
      <c r="D103" s="162"/>
      <c r="E103" s="53"/>
      <c r="F103" s="59"/>
      <c r="G103" s="120"/>
      <c r="H103" s="115"/>
      <c r="I103" s="59"/>
      <c r="J103" s="53"/>
      <c r="K103" s="59"/>
      <c r="L103" s="59"/>
      <c r="M103" s="132"/>
      <c r="N103" s="53"/>
      <c r="O103" s="59"/>
      <c r="P103" s="115"/>
    </row>
    <row r="104" spans="1:18" x14ac:dyDescent="0.25">
      <c r="A104" s="2"/>
      <c r="B104" s="99" t="s">
        <v>157</v>
      </c>
      <c r="C104" s="114"/>
      <c r="D104" s="162"/>
      <c r="E104" s="53"/>
      <c r="F104" s="59"/>
      <c r="G104" s="120"/>
      <c r="H104" s="115"/>
      <c r="I104" s="59"/>
      <c r="J104" s="53"/>
      <c r="K104" s="59"/>
      <c r="L104" s="59"/>
      <c r="M104" s="132"/>
      <c r="N104" s="53"/>
      <c r="O104" s="59"/>
      <c r="P104" s="115"/>
    </row>
    <row r="105" spans="1:18" x14ac:dyDescent="0.25">
      <c r="A105" s="2"/>
      <c r="B105" s="99" t="s">
        <v>132</v>
      </c>
      <c r="C105" s="114"/>
      <c r="D105" s="162"/>
      <c r="E105" s="53"/>
      <c r="F105" s="59"/>
      <c r="G105" s="120"/>
      <c r="H105" s="115"/>
      <c r="I105" s="59"/>
      <c r="J105" s="53"/>
      <c r="K105" s="59"/>
      <c r="L105" s="59"/>
      <c r="M105" s="132"/>
      <c r="N105" s="53"/>
      <c r="O105" s="59"/>
      <c r="P105" s="115"/>
    </row>
    <row r="106" spans="1:18" x14ac:dyDescent="0.25">
      <c r="A106" s="2"/>
      <c r="B106" s="99" t="s">
        <v>304</v>
      </c>
      <c r="C106" s="114"/>
      <c r="D106" s="162"/>
      <c r="E106" s="53"/>
      <c r="F106" s="59"/>
      <c r="G106" s="120"/>
      <c r="H106" s="115"/>
      <c r="I106" s="59"/>
      <c r="J106" s="53"/>
      <c r="K106" s="59"/>
      <c r="L106" s="59"/>
      <c r="M106" s="132"/>
      <c r="N106" s="53"/>
      <c r="O106" s="59"/>
      <c r="P106" s="115"/>
    </row>
    <row r="107" spans="1:18" x14ac:dyDescent="0.25">
      <c r="A107" s="19">
        <v>7</v>
      </c>
      <c r="B107" s="30" t="s">
        <v>625</v>
      </c>
      <c r="C107" s="114">
        <f>+R107*0.05</f>
        <v>1231.42767204968</v>
      </c>
      <c r="D107" s="162">
        <f>C107/8</f>
        <v>153.92845900621001</v>
      </c>
      <c r="E107" s="53">
        <f>+R107*0.075</f>
        <v>1847.1415080745201</v>
      </c>
      <c r="F107" s="163">
        <f>E107/8</f>
        <v>230.89268850931501</v>
      </c>
      <c r="G107" s="120">
        <f>+R107*0.105</f>
        <v>2585.9981113043282</v>
      </c>
      <c r="H107" s="162">
        <f>G107/8</f>
        <v>323.24976391304102</v>
      </c>
      <c r="I107" s="59">
        <f>+R107*1.04</f>
        <v>25613.695578633346</v>
      </c>
      <c r="J107" s="53">
        <f>+I107*0.075</f>
        <v>1921.0271683975009</v>
      </c>
      <c r="K107" s="59">
        <f>I107/8</f>
        <v>3201.7119473291682</v>
      </c>
      <c r="L107" s="59">
        <f>J107/8</f>
        <v>240.12839604968761</v>
      </c>
      <c r="M107" s="132">
        <f>+I107*1.045</f>
        <v>26766.311879671845</v>
      </c>
      <c r="N107" s="53">
        <f>+M107*0.055</f>
        <v>1472.1471533819515</v>
      </c>
      <c r="O107" s="59">
        <f>M107/8</f>
        <v>3345.7889849589806</v>
      </c>
      <c r="P107" s="115">
        <f>N107/8</f>
        <v>184.01839417274394</v>
      </c>
      <c r="R107">
        <v>24628.553440993601</v>
      </c>
    </row>
    <row r="108" spans="1:18" x14ac:dyDescent="0.25">
      <c r="A108" s="2"/>
      <c r="B108" s="99" t="s">
        <v>245</v>
      </c>
      <c r="C108" s="114"/>
      <c r="D108" s="162"/>
      <c r="E108" s="53"/>
      <c r="F108" s="59"/>
      <c r="G108" s="120"/>
      <c r="H108" s="115"/>
      <c r="I108" s="59"/>
      <c r="J108" s="53"/>
      <c r="K108" s="59"/>
      <c r="L108" s="59"/>
      <c r="M108" s="132"/>
      <c r="N108" s="53"/>
      <c r="O108" s="59"/>
      <c r="P108" s="115"/>
    </row>
    <row r="109" spans="1:18" x14ac:dyDescent="0.25">
      <c r="A109" s="2"/>
      <c r="B109" s="99" t="s">
        <v>305</v>
      </c>
      <c r="C109" s="114"/>
      <c r="D109" s="162"/>
      <c r="E109" s="53"/>
      <c r="F109" s="59"/>
      <c r="G109" s="120"/>
      <c r="H109" s="115"/>
      <c r="I109" s="59"/>
      <c r="J109" s="53"/>
      <c r="K109" s="59"/>
      <c r="L109" s="59"/>
      <c r="M109" s="132"/>
      <c r="N109" s="53"/>
      <c r="O109" s="59"/>
      <c r="P109" s="115"/>
    </row>
    <row r="110" spans="1:18" ht="26.25" customHeight="1" x14ac:dyDescent="0.25">
      <c r="A110" s="2"/>
      <c r="B110" s="103" t="s">
        <v>1385</v>
      </c>
      <c r="C110" s="114"/>
      <c r="D110" s="162"/>
      <c r="E110" s="53"/>
      <c r="F110" s="59"/>
      <c r="G110" s="120"/>
      <c r="H110" s="115"/>
      <c r="I110" s="59"/>
      <c r="J110" s="53"/>
      <c r="K110" s="59"/>
      <c r="L110" s="59"/>
      <c r="M110" s="132"/>
      <c r="N110" s="53"/>
      <c r="O110" s="59"/>
      <c r="P110" s="115"/>
    </row>
    <row r="111" spans="1:18" x14ac:dyDescent="0.25">
      <c r="A111" s="2"/>
      <c r="B111" s="99" t="s">
        <v>306</v>
      </c>
      <c r="C111" s="114"/>
      <c r="D111" s="162"/>
      <c r="E111" s="53"/>
      <c r="F111" s="59"/>
      <c r="G111" s="120"/>
      <c r="H111" s="115"/>
      <c r="I111" s="59"/>
      <c r="J111" s="53"/>
      <c r="K111" s="59"/>
      <c r="L111" s="59"/>
      <c r="M111" s="132"/>
      <c r="N111" s="53"/>
      <c r="O111" s="59"/>
      <c r="P111" s="115"/>
    </row>
    <row r="112" spans="1:18" x14ac:dyDescent="0.25">
      <c r="A112" s="2"/>
      <c r="B112" s="99" t="s">
        <v>548</v>
      </c>
      <c r="C112" s="114"/>
      <c r="D112" s="162"/>
      <c r="E112" s="53"/>
      <c r="F112" s="59"/>
      <c r="G112" s="120"/>
      <c r="H112" s="115"/>
      <c r="I112" s="59"/>
      <c r="J112" s="53"/>
      <c r="K112" s="59"/>
      <c r="L112" s="59"/>
      <c r="M112" s="132"/>
      <c r="N112" s="53"/>
      <c r="O112" s="59"/>
      <c r="P112" s="115"/>
    </row>
    <row r="113" spans="1:18" x14ac:dyDescent="0.25">
      <c r="A113" s="2"/>
      <c r="B113" s="99" t="s">
        <v>308</v>
      </c>
      <c r="C113" s="114"/>
      <c r="D113" s="162"/>
      <c r="E113" s="53"/>
      <c r="F113" s="59"/>
      <c r="G113" s="120"/>
      <c r="H113" s="115"/>
      <c r="I113" s="59"/>
      <c r="J113" s="53"/>
      <c r="K113" s="59"/>
      <c r="L113" s="59"/>
      <c r="M113" s="132"/>
      <c r="N113" s="53"/>
      <c r="O113" s="59"/>
      <c r="P113" s="115"/>
    </row>
    <row r="114" spans="1:18" x14ac:dyDescent="0.25">
      <c r="A114" s="2"/>
      <c r="B114" s="99" t="s">
        <v>309</v>
      </c>
      <c r="C114" s="114"/>
      <c r="D114" s="162"/>
      <c r="E114" s="53"/>
      <c r="F114" s="59"/>
      <c r="G114" s="120"/>
      <c r="H114" s="115"/>
      <c r="I114" s="59"/>
      <c r="J114" s="53"/>
      <c r="K114" s="59"/>
      <c r="L114" s="59"/>
      <c r="M114" s="132"/>
      <c r="N114" s="53"/>
      <c r="O114" s="59"/>
      <c r="P114" s="115"/>
    </row>
    <row r="115" spans="1:18" x14ac:dyDescent="0.25">
      <c r="A115" s="2"/>
      <c r="B115" s="99" t="s">
        <v>310</v>
      </c>
      <c r="C115" s="114"/>
      <c r="D115" s="162"/>
      <c r="E115" s="53"/>
      <c r="F115" s="59"/>
      <c r="G115" s="120"/>
      <c r="H115" s="115"/>
      <c r="I115" s="59"/>
      <c r="J115" s="53"/>
      <c r="K115" s="59"/>
      <c r="L115" s="59"/>
      <c r="M115" s="132"/>
      <c r="N115" s="53"/>
      <c r="O115" s="59"/>
      <c r="P115" s="115"/>
    </row>
    <row r="116" spans="1:18" x14ac:dyDescent="0.25">
      <c r="A116" s="2"/>
      <c r="B116" s="99" t="s">
        <v>311</v>
      </c>
      <c r="C116" s="114"/>
      <c r="D116" s="162"/>
      <c r="E116" s="53"/>
      <c r="F116" s="59"/>
      <c r="G116" s="120"/>
      <c r="H116" s="115"/>
      <c r="I116" s="59"/>
      <c r="J116" s="53"/>
      <c r="K116" s="59"/>
      <c r="L116" s="59"/>
      <c r="M116" s="132"/>
      <c r="N116" s="53"/>
      <c r="O116" s="59"/>
      <c r="P116" s="115"/>
    </row>
    <row r="117" spans="1:18" x14ac:dyDescent="0.25">
      <c r="A117" s="2"/>
      <c r="B117" s="99" t="s">
        <v>312</v>
      </c>
      <c r="C117" s="114"/>
      <c r="D117" s="162"/>
      <c r="E117" s="53"/>
      <c r="F117" s="59"/>
      <c r="G117" s="120"/>
      <c r="H117" s="115"/>
      <c r="I117" s="59"/>
      <c r="J117" s="53"/>
      <c r="K117" s="59"/>
      <c r="L117" s="59"/>
      <c r="M117" s="132"/>
      <c r="N117" s="53"/>
      <c r="O117" s="59"/>
      <c r="P117" s="115"/>
    </row>
    <row r="118" spans="1:18" x14ac:dyDescent="0.25">
      <c r="A118" s="2"/>
      <c r="B118" s="99" t="s">
        <v>313</v>
      </c>
      <c r="C118" s="114"/>
      <c r="D118" s="162"/>
      <c r="E118" s="53"/>
      <c r="F118" s="59"/>
      <c r="G118" s="120"/>
      <c r="H118" s="115"/>
      <c r="I118" s="59"/>
      <c r="J118" s="53"/>
      <c r="K118" s="59"/>
      <c r="L118" s="59"/>
      <c r="M118" s="132"/>
      <c r="N118" s="53"/>
      <c r="O118" s="59"/>
      <c r="P118" s="115"/>
    </row>
    <row r="119" spans="1:18" x14ac:dyDescent="0.25">
      <c r="A119" s="2"/>
      <c r="B119" s="99" t="s">
        <v>314</v>
      </c>
      <c r="C119" s="114"/>
      <c r="D119" s="162"/>
      <c r="E119" s="53"/>
      <c r="F119" s="59"/>
      <c r="G119" s="120"/>
      <c r="H119" s="115"/>
      <c r="I119" s="59"/>
      <c r="J119" s="53"/>
      <c r="K119" s="59"/>
      <c r="L119" s="59"/>
      <c r="M119" s="132"/>
      <c r="N119" s="53"/>
      <c r="O119" s="59"/>
      <c r="P119" s="115"/>
    </row>
    <row r="120" spans="1:18" x14ac:dyDescent="0.25">
      <c r="A120" s="2"/>
      <c r="B120" s="99" t="s">
        <v>382</v>
      </c>
      <c r="C120" s="114"/>
      <c r="D120" s="162"/>
      <c r="E120" s="53"/>
      <c r="F120" s="59"/>
      <c r="G120" s="120"/>
      <c r="H120" s="115"/>
      <c r="I120" s="59"/>
      <c r="J120" s="53"/>
      <c r="K120" s="59"/>
      <c r="L120" s="59"/>
      <c r="M120" s="132"/>
      <c r="N120" s="53"/>
      <c r="O120" s="59"/>
      <c r="P120" s="115"/>
    </row>
    <row r="121" spans="1:18" x14ac:dyDescent="0.25">
      <c r="A121" s="2"/>
      <c r="B121" s="99" t="s">
        <v>383</v>
      </c>
      <c r="C121" s="114"/>
      <c r="D121" s="162"/>
      <c r="E121" s="53"/>
      <c r="F121" s="59"/>
      <c r="G121" s="120"/>
      <c r="H121" s="115"/>
      <c r="I121" s="59"/>
      <c r="J121" s="53"/>
      <c r="K121" s="59"/>
      <c r="L121" s="59"/>
      <c r="M121" s="132"/>
      <c r="N121" s="53"/>
      <c r="O121" s="59"/>
      <c r="P121" s="115"/>
    </row>
    <row r="122" spans="1:18" x14ac:dyDescent="0.25">
      <c r="A122" s="2"/>
      <c r="B122" s="99" t="s">
        <v>620</v>
      </c>
      <c r="C122" s="114"/>
      <c r="D122" s="162"/>
      <c r="E122" s="53"/>
      <c r="F122" s="59"/>
      <c r="G122" s="120"/>
      <c r="H122" s="115"/>
      <c r="I122" s="59"/>
      <c r="J122" s="53"/>
      <c r="K122" s="59"/>
      <c r="L122" s="59"/>
      <c r="M122" s="132"/>
      <c r="N122" s="53"/>
      <c r="O122" s="59"/>
      <c r="P122" s="115"/>
    </row>
    <row r="123" spans="1:18" x14ac:dyDescent="0.25">
      <c r="A123" s="19">
        <v>8</v>
      </c>
      <c r="B123" s="30" t="s">
        <v>756</v>
      </c>
      <c r="C123" s="114">
        <f>+R123*0.05</f>
        <v>1200.8846589175064</v>
      </c>
      <c r="D123" s="162">
        <f>C123/8</f>
        <v>150.1105823646883</v>
      </c>
      <c r="E123" s="53">
        <f>+R123*0.075</f>
        <v>1801.3269883762596</v>
      </c>
      <c r="F123" s="163">
        <f>E123/8</f>
        <v>225.16587354703245</v>
      </c>
      <c r="G123" s="120">
        <f>+R123*0.105</f>
        <v>2521.8577837267635</v>
      </c>
      <c r="H123" s="162">
        <f>G123/8</f>
        <v>315.23222296584544</v>
      </c>
      <c r="I123" s="59">
        <f>+R123*1.04</f>
        <v>24978.400905484134</v>
      </c>
      <c r="J123" s="53">
        <f>+I123*0.075</f>
        <v>1873.3800679113099</v>
      </c>
      <c r="K123" s="59">
        <f>I123/8</f>
        <v>3122.3001131855167</v>
      </c>
      <c r="L123" s="59">
        <f>J123/8</f>
        <v>234.17250848891373</v>
      </c>
      <c r="M123" s="132">
        <f>+I123*1.045</f>
        <v>26102.428946230917</v>
      </c>
      <c r="N123" s="53">
        <f>+M123*0.055</f>
        <v>1435.6335920427005</v>
      </c>
      <c r="O123" s="59">
        <f>M123/8</f>
        <v>3262.8036182788646</v>
      </c>
      <c r="P123" s="115">
        <f>N123/8</f>
        <v>179.45419900533756</v>
      </c>
      <c r="R123">
        <v>24017.693178350128</v>
      </c>
    </row>
    <row r="124" spans="1:18" x14ac:dyDescent="0.25">
      <c r="A124" s="2"/>
      <c r="B124" s="99" t="s">
        <v>245</v>
      </c>
      <c r="C124" s="114"/>
      <c r="D124" s="162"/>
      <c r="E124" s="53"/>
      <c r="F124" s="59"/>
      <c r="G124" s="120"/>
      <c r="H124" s="115"/>
      <c r="I124" s="59"/>
      <c r="J124" s="53"/>
      <c r="K124" s="59"/>
      <c r="L124" s="59"/>
      <c r="M124" s="132"/>
      <c r="N124" s="53"/>
      <c r="O124" s="59"/>
      <c r="P124" s="115"/>
    </row>
    <row r="125" spans="1:18" x14ac:dyDescent="0.25">
      <c r="A125" s="2"/>
      <c r="B125" s="99" t="s">
        <v>315</v>
      </c>
      <c r="C125" s="114"/>
      <c r="D125" s="162"/>
      <c r="E125" s="53"/>
      <c r="F125" s="59"/>
      <c r="G125" s="120"/>
      <c r="H125" s="115"/>
      <c r="I125" s="59"/>
      <c r="J125" s="53"/>
      <c r="K125" s="59"/>
      <c r="L125" s="59"/>
      <c r="M125" s="132"/>
      <c r="N125" s="53"/>
      <c r="O125" s="59"/>
      <c r="P125" s="115"/>
    </row>
    <row r="126" spans="1:18" x14ac:dyDescent="0.25">
      <c r="A126" s="2"/>
      <c r="B126" s="99" t="s">
        <v>605</v>
      </c>
      <c r="C126" s="114"/>
      <c r="D126" s="162"/>
      <c r="E126" s="53"/>
      <c r="F126" s="59"/>
      <c r="G126" s="120"/>
      <c r="H126" s="115"/>
      <c r="I126" s="59"/>
      <c r="J126" s="53"/>
      <c r="K126" s="59"/>
      <c r="L126" s="59"/>
      <c r="M126" s="132"/>
      <c r="N126" s="53"/>
      <c r="O126" s="59"/>
      <c r="P126" s="115"/>
    </row>
    <row r="127" spans="1:18" x14ac:dyDescent="0.25">
      <c r="A127" s="2"/>
      <c r="B127" s="99" t="s">
        <v>549</v>
      </c>
      <c r="C127" s="114"/>
      <c r="D127" s="162"/>
      <c r="E127" s="53"/>
      <c r="F127" s="59"/>
      <c r="G127" s="120"/>
      <c r="H127" s="115"/>
      <c r="I127" s="59"/>
      <c r="J127" s="53"/>
      <c r="K127" s="59"/>
      <c r="L127" s="59"/>
      <c r="M127" s="132"/>
      <c r="N127" s="53"/>
      <c r="O127" s="59"/>
      <c r="P127" s="115"/>
    </row>
    <row r="128" spans="1:18" x14ac:dyDescent="0.25">
      <c r="A128" s="2"/>
      <c r="B128" s="99" t="s">
        <v>317</v>
      </c>
      <c r="C128" s="114"/>
      <c r="D128" s="162"/>
      <c r="E128" s="53"/>
      <c r="F128" s="59"/>
      <c r="G128" s="120"/>
      <c r="H128" s="115"/>
      <c r="I128" s="59"/>
      <c r="J128" s="53"/>
      <c r="K128" s="59"/>
      <c r="L128" s="59"/>
      <c r="M128" s="132"/>
      <c r="N128" s="53"/>
      <c r="O128" s="59"/>
      <c r="P128" s="115"/>
    </row>
    <row r="129" spans="1:16" ht="25.5" customHeight="1" x14ac:dyDescent="0.25">
      <c r="A129" s="2"/>
      <c r="B129" s="103" t="s">
        <v>1386</v>
      </c>
      <c r="C129" s="114"/>
      <c r="D129" s="162"/>
      <c r="E129" s="53"/>
      <c r="F129" s="59"/>
      <c r="G129" s="120"/>
      <c r="H129" s="115"/>
      <c r="I129" s="59"/>
      <c r="J129" s="53"/>
      <c r="K129" s="59"/>
      <c r="L129" s="59"/>
      <c r="M129" s="132"/>
      <c r="N129" s="53"/>
      <c r="O129" s="59"/>
      <c r="P129" s="115"/>
    </row>
    <row r="130" spans="1:16" x14ac:dyDescent="0.25">
      <c r="A130" s="2"/>
      <c r="B130" s="103" t="s">
        <v>550</v>
      </c>
      <c r="C130" s="114"/>
      <c r="D130" s="162"/>
      <c r="E130" s="53"/>
      <c r="F130" s="59"/>
      <c r="G130" s="120"/>
      <c r="H130" s="115"/>
      <c r="I130" s="59"/>
      <c r="J130" s="53"/>
      <c r="K130" s="59"/>
      <c r="L130" s="59"/>
      <c r="M130" s="132"/>
      <c r="N130" s="53"/>
      <c r="O130" s="59"/>
      <c r="P130" s="115"/>
    </row>
    <row r="131" spans="1:16" x14ac:dyDescent="0.25">
      <c r="A131" s="2"/>
      <c r="B131" s="99" t="s">
        <v>551</v>
      </c>
      <c r="C131" s="114"/>
      <c r="D131" s="162"/>
      <c r="E131" s="53"/>
      <c r="F131" s="59"/>
      <c r="G131" s="120"/>
      <c r="H131" s="115"/>
      <c r="I131" s="59"/>
      <c r="J131" s="53"/>
      <c r="K131" s="59"/>
      <c r="L131" s="59"/>
      <c r="M131" s="132"/>
      <c r="N131" s="53"/>
      <c r="O131" s="59"/>
      <c r="P131" s="115"/>
    </row>
    <row r="132" spans="1:16" x14ac:dyDescent="0.25">
      <c r="A132" s="2"/>
      <c r="B132" s="99" t="s">
        <v>1027</v>
      </c>
      <c r="C132" s="114"/>
      <c r="D132" s="162"/>
      <c r="E132" s="53"/>
      <c r="F132" s="59"/>
      <c r="G132" s="120"/>
      <c r="H132" s="115"/>
      <c r="I132" s="59"/>
      <c r="J132" s="53"/>
      <c r="K132" s="59"/>
      <c r="L132" s="59"/>
      <c r="M132" s="132"/>
      <c r="N132" s="53"/>
      <c r="O132" s="59"/>
      <c r="P132" s="115"/>
    </row>
    <row r="133" spans="1:16" x14ac:dyDescent="0.25">
      <c r="A133" s="2"/>
      <c r="B133" s="99" t="s">
        <v>1028</v>
      </c>
      <c r="C133" s="114"/>
      <c r="D133" s="162"/>
      <c r="E133" s="53"/>
      <c r="F133" s="59"/>
      <c r="G133" s="120"/>
      <c r="H133" s="115"/>
      <c r="I133" s="59"/>
      <c r="J133" s="53"/>
      <c r="K133" s="59"/>
      <c r="L133" s="59"/>
      <c r="M133" s="132"/>
      <c r="N133" s="53"/>
      <c r="O133" s="59"/>
      <c r="P133" s="115"/>
    </row>
    <row r="134" spans="1:16" x14ac:dyDescent="0.25">
      <c r="A134" s="2"/>
      <c r="B134" s="99" t="s">
        <v>1029</v>
      </c>
      <c r="C134" s="114"/>
      <c r="D134" s="162"/>
      <c r="E134" s="53"/>
      <c r="F134" s="59"/>
      <c r="G134" s="120"/>
      <c r="H134" s="115"/>
      <c r="I134" s="59"/>
      <c r="J134" s="53"/>
      <c r="K134" s="59"/>
      <c r="L134" s="59"/>
      <c r="M134" s="132"/>
      <c r="N134" s="53"/>
      <c r="O134" s="59"/>
      <c r="P134" s="115"/>
    </row>
    <row r="135" spans="1:16" x14ac:dyDescent="0.25">
      <c r="A135" s="2"/>
      <c r="B135" s="99" t="s">
        <v>1030</v>
      </c>
      <c r="C135" s="114"/>
      <c r="D135" s="162"/>
      <c r="E135" s="53"/>
      <c r="F135" s="59"/>
      <c r="G135" s="120"/>
      <c r="H135" s="115"/>
      <c r="I135" s="59"/>
      <c r="J135" s="53"/>
      <c r="K135" s="59"/>
      <c r="L135" s="59"/>
      <c r="M135" s="132"/>
      <c r="N135" s="53"/>
      <c r="O135" s="59"/>
      <c r="P135" s="115"/>
    </row>
    <row r="136" spans="1:16" x14ac:dyDescent="0.25">
      <c r="A136" s="2"/>
      <c r="B136" s="99" t="s">
        <v>384</v>
      </c>
      <c r="C136" s="114"/>
      <c r="D136" s="162"/>
      <c r="E136" s="53"/>
      <c r="F136" s="59"/>
      <c r="G136" s="120"/>
      <c r="H136" s="115"/>
      <c r="I136" s="59"/>
      <c r="J136" s="53"/>
      <c r="K136" s="59"/>
      <c r="L136" s="59"/>
      <c r="M136" s="132"/>
      <c r="N136" s="53"/>
      <c r="O136" s="59"/>
      <c r="P136" s="115"/>
    </row>
    <row r="137" spans="1:16" x14ac:dyDescent="0.25">
      <c r="A137" s="2"/>
      <c r="B137" s="99" t="s">
        <v>552</v>
      </c>
      <c r="C137" s="114"/>
      <c r="D137" s="162"/>
      <c r="E137" s="53"/>
      <c r="F137" s="59"/>
      <c r="G137" s="120"/>
      <c r="H137" s="115"/>
      <c r="I137" s="59"/>
      <c r="J137" s="53"/>
      <c r="K137" s="59"/>
      <c r="L137" s="59"/>
      <c r="M137" s="132"/>
      <c r="N137" s="53"/>
      <c r="O137" s="59"/>
      <c r="P137" s="115"/>
    </row>
    <row r="138" spans="1:16" x14ac:dyDescent="0.25">
      <c r="A138" s="2"/>
      <c r="B138" s="99" t="s">
        <v>335</v>
      </c>
      <c r="C138" s="114"/>
      <c r="D138" s="162"/>
      <c r="E138" s="53"/>
      <c r="F138" s="59"/>
      <c r="G138" s="120"/>
      <c r="H138" s="115"/>
      <c r="I138" s="59"/>
      <c r="J138" s="53"/>
      <c r="K138" s="59"/>
      <c r="L138" s="59"/>
      <c r="M138" s="132"/>
      <c r="N138" s="53"/>
      <c r="O138" s="59"/>
      <c r="P138" s="115"/>
    </row>
    <row r="139" spans="1:16" x14ac:dyDescent="0.25">
      <c r="A139" s="2"/>
      <c r="B139" s="99" t="s">
        <v>883</v>
      </c>
      <c r="C139" s="114"/>
      <c r="D139" s="162"/>
      <c r="E139" s="53"/>
      <c r="F139" s="59"/>
      <c r="G139" s="120"/>
      <c r="H139" s="115"/>
      <c r="I139" s="59"/>
      <c r="J139" s="53"/>
      <c r="K139" s="59"/>
      <c r="L139" s="59"/>
      <c r="M139" s="132"/>
      <c r="N139" s="53"/>
      <c r="O139" s="59"/>
      <c r="P139" s="115"/>
    </row>
    <row r="140" spans="1:16" x14ac:dyDescent="0.25">
      <c r="A140" s="2"/>
      <c r="B140" s="99" t="s">
        <v>884</v>
      </c>
      <c r="C140" s="114"/>
      <c r="D140" s="162"/>
      <c r="E140" s="53"/>
      <c r="F140" s="59"/>
      <c r="G140" s="120"/>
      <c r="H140" s="115"/>
      <c r="I140" s="59"/>
      <c r="J140" s="53"/>
      <c r="K140" s="59"/>
      <c r="L140" s="59"/>
      <c r="M140" s="132"/>
      <c r="N140" s="53"/>
      <c r="O140" s="59"/>
      <c r="P140" s="115"/>
    </row>
    <row r="141" spans="1:16" x14ac:dyDescent="0.25">
      <c r="A141" s="2"/>
      <c r="B141" s="99" t="s">
        <v>553</v>
      </c>
      <c r="C141" s="114"/>
      <c r="D141" s="162"/>
      <c r="E141" s="53"/>
      <c r="F141" s="59"/>
      <c r="G141" s="120"/>
      <c r="H141" s="115"/>
      <c r="I141" s="59"/>
      <c r="J141" s="53"/>
      <c r="K141" s="59"/>
      <c r="L141" s="59"/>
      <c r="M141" s="132"/>
      <c r="N141" s="53"/>
      <c r="O141" s="59"/>
      <c r="P141" s="115"/>
    </row>
    <row r="142" spans="1:16" x14ac:dyDescent="0.25">
      <c r="A142" s="2"/>
      <c r="B142" s="99" t="s">
        <v>886</v>
      </c>
      <c r="C142" s="114"/>
      <c r="D142" s="162"/>
      <c r="E142" s="53"/>
      <c r="F142" s="59"/>
      <c r="G142" s="120"/>
      <c r="H142" s="115"/>
      <c r="I142" s="59"/>
      <c r="J142" s="53"/>
      <c r="K142" s="59"/>
      <c r="L142" s="59"/>
      <c r="M142" s="132"/>
      <c r="N142" s="53"/>
      <c r="O142" s="59"/>
      <c r="P142" s="115"/>
    </row>
    <row r="143" spans="1:16" x14ac:dyDescent="0.25">
      <c r="A143" s="2"/>
      <c r="B143" s="99" t="s">
        <v>887</v>
      </c>
      <c r="C143" s="114"/>
      <c r="D143" s="162"/>
      <c r="E143" s="53"/>
      <c r="F143" s="59"/>
      <c r="G143" s="120"/>
      <c r="H143" s="115"/>
      <c r="I143" s="59"/>
      <c r="J143" s="53"/>
      <c r="K143" s="59"/>
      <c r="L143" s="59"/>
      <c r="M143" s="132"/>
      <c r="N143" s="53"/>
      <c r="O143" s="59"/>
      <c r="P143" s="115"/>
    </row>
    <row r="144" spans="1:16" x14ac:dyDescent="0.25">
      <c r="A144" s="2"/>
      <c r="B144" s="99" t="s">
        <v>888</v>
      </c>
      <c r="C144" s="114"/>
      <c r="D144" s="162"/>
      <c r="E144" s="53"/>
      <c r="F144" s="59"/>
      <c r="G144" s="120"/>
      <c r="H144" s="115"/>
      <c r="I144" s="59"/>
      <c r="J144" s="53"/>
      <c r="K144" s="59"/>
      <c r="L144" s="59"/>
      <c r="M144" s="132"/>
      <c r="N144" s="53"/>
      <c r="O144" s="59"/>
      <c r="P144" s="115"/>
    </row>
    <row r="145" spans="1:18" ht="23.25" customHeight="1" x14ac:dyDescent="0.25">
      <c r="A145" s="2"/>
      <c r="B145" s="103" t="s">
        <v>1051</v>
      </c>
      <c r="C145" s="114"/>
      <c r="D145" s="162"/>
      <c r="E145" s="53"/>
      <c r="F145" s="59"/>
      <c r="G145" s="120"/>
      <c r="H145" s="115"/>
      <c r="I145" s="59"/>
      <c r="J145" s="53"/>
      <c r="K145" s="59"/>
      <c r="L145" s="59"/>
      <c r="M145" s="132"/>
      <c r="N145" s="53"/>
      <c r="O145" s="59"/>
      <c r="P145" s="115"/>
    </row>
    <row r="146" spans="1:18" x14ac:dyDescent="0.25">
      <c r="A146" s="2"/>
      <c r="B146" s="103" t="s">
        <v>1052</v>
      </c>
      <c r="C146" s="114"/>
      <c r="D146" s="162"/>
      <c r="E146" s="53"/>
      <c r="F146" s="59"/>
      <c r="G146" s="120"/>
      <c r="H146" s="115"/>
      <c r="I146" s="59"/>
      <c r="J146" s="53"/>
      <c r="K146" s="59"/>
      <c r="L146" s="59"/>
      <c r="M146" s="132"/>
      <c r="N146" s="53"/>
      <c r="O146" s="59"/>
      <c r="P146" s="115"/>
    </row>
    <row r="147" spans="1:18" x14ac:dyDescent="0.25">
      <c r="A147" s="2"/>
      <c r="B147" s="99" t="s">
        <v>889</v>
      </c>
      <c r="C147" s="114"/>
      <c r="D147" s="162"/>
      <c r="E147" s="53"/>
      <c r="F147" s="59"/>
      <c r="G147" s="120"/>
      <c r="H147" s="115"/>
      <c r="I147" s="59"/>
      <c r="J147" s="53"/>
      <c r="K147" s="59"/>
      <c r="L147" s="59"/>
      <c r="M147" s="132"/>
      <c r="N147" s="53"/>
      <c r="O147" s="59"/>
      <c r="P147" s="115"/>
    </row>
    <row r="148" spans="1:18" x14ac:dyDescent="0.25">
      <c r="A148" s="2"/>
      <c r="B148" s="99" t="s">
        <v>890</v>
      </c>
      <c r="C148" s="114"/>
      <c r="D148" s="162"/>
      <c r="E148" s="53"/>
      <c r="F148" s="59"/>
      <c r="G148" s="120"/>
      <c r="H148" s="115"/>
      <c r="I148" s="59"/>
      <c r="J148" s="53"/>
      <c r="K148" s="59"/>
      <c r="L148" s="59"/>
      <c r="M148" s="132"/>
      <c r="N148" s="53"/>
      <c r="O148" s="59"/>
      <c r="P148" s="115"/>
    </row>
    <row r="149" spans="1:18" x14ac:dyDescent="0.25">
      <c r="A149" s="2"/>
      <c r="B149" s="99" t="s">
        <v>891</v>
      </c>
      <c r="C149" s="114"/>
      <c r="D149" s="162"/>
      <c r="E149" s="53"/>
      <c r="F149" s="59"/>
      <c r="G149" s="120"/>
      <c r="H149" s="115"/>
      <c r="I149" s="59"/>
      <c r="J149" s="53"/>
      <c r="K149" s="59"/>
      <c r="L149" s="59"/>
      <c r="M149" s="132"/>
      <c r="N149" s="53"/>
      <c r="O149" s="59"/>
      <c r="P149" s="115"/>
    </row>
    <row r="150" spans="1:18" x14ac:dyDescent="0.25">
      <c r="A150" s="19">
        <v>9</v>
      </c>
      <c r="B150" s="30" t="s">
        <v>497</v>
      </c>
      <c r="C150" s="114">
        <f>+R150*0.05</f>
        <v>1341.308511894473</v>
      </c>
      <c r="D150" s="162">
        <f>C150/8</f>
        <v>167.66356398680912</v>
      </c>
      <c r="E150" s="53">
        <f>+R150*0.075</f>
        <v>2011.9627678417094</v>
      </c>
      <c r="F150" s="163">
        <f>E150/8</f>
        <v>251.49534598021367</v>
      </c>
      <c r="G150" s="120">
        <f>+R150*0.105</f>
        <v>2816.7478749783932</v>
      </c>
      <c r="H150" s="162">
        <f>G150/8</f>
        <v>352.09348437229914</v>
      </c>
      <c r="I150" s="59">
        <f>+R150*1.04</f>
        <v>27899.21704740504</v>
      </c>
      <c r="J150" s="53">
        <f>+I150*0.075</f>
        <v>2092.4412785553777</v>
      </c>
      <c r="K150" s="59">
        <f>I150/8</f>
        <v>3487.40213092563</v>
      </c>
      <c r="L150" s="59">
        <f>J150/8</f>
        <v>261.55515981942222</v>
      </c>
      <c r="M150" s="132">
        <f>+I150*1.045</f>
        <v>29154.681814538264</v>
      </c>
      <c r="N150" s="53">
        <f>+M150*0.055</f>
        <v>1603.5074997996046</v>
      </c>
      <c r="O150" s="59">
        <f>M150/8</f>
        <v>3644.335226817283</v>
      </c>
      <c r="P150" s="115">
        <f>N150/8</f>
        <v>200.43843747495058</v>
      </c>
      <c r="R150">
        <v>26826.170237889459</v>
      </c>
    </row>
    <row r="151" spans="1:18" x14ac:dyDescent="0.25">
      <c r="A151" s="2"/>
      <c r="B151" s="99" t="s">
        <v>34</v>
      </c>
      <c r="C151" s="114"/>
      <c r="D151" s="162"/>
      <c r="E151" s="53"/>
      <c r="F151" s="59"/>
      <c r="G151" s="120"/>
      <c r="H151" s="115"/>
      <c r="I151" s="59"/>
      <c r="J151" s="53"/>
      <c r="K151" s="59"/>
      <c r="L151" s="59"/>
      <c r="M151" s="132"/>
      <c r="N151" s="53"/>
      <c r="O151" s="59"/>
      <c r="P151" s="115"/>
    </row>
    <row r="152" spans="1:18" x14ac:dyDescent="0.25">
      <c r="A152" s="2"/>
      <c r="B152" s="105" t="s">
        <v>913</v>
      </c>
      <c r="C152" s="114"/>
      <c r="D152" s="162"/>
      <c r="E152" s="53"/>
      <c r="F152" s="59"/>
      <c r="G152" s="120"/>
      <c r="H152" s="115"/>
      <c r="I152" s="59"/>
      <c r="J152" s="53"/>
      <c r="K152" s="59"/>
      <c r="L152" s="59"/>
      <c r="M152" s="132"/>
      <c r="N152" s="53"/>
      <c r="O152" s="59"/>
      <c r="P152" s="115"/>
    </row>
    <row r="153" spans="1:18" x14ac:dyDescent="0.25">
      <c r="A153" s="19">
        <v>10</v>
      </c>
      <c r="B153" s="30" t="s">
        <v>638</v>
      </c>
      <c r="C153" s="114">
        <f>+R153*0.05</f>
        <v>1341.308511894473</v>
      </c>
      <c r="D153" s="162">
        <f>C153/8</f>
        <v>167.66356398680912</v>
      </c>
      <c r="E153" s="53">
        <f>+R153*0.075</f>
        <v>2011.9627678417094</v>
      </c>
      <c r="F153" s="163">
        <f>E153/8</f>
        <v>251.49534598021367</v>
      </c>
      <c r="G153" s="120">
        <f>+R153*0.105</f>
        <v>2816.7478749783932</v>
      </c>
      <c r="H153" s="162">
        <f>G153/8</f>
        <v>352.09348437229914</v>
      </c>
      <c r="I153" s="59">
        <f>+R153*1.04</f>
        <v>27899.21704740504</v>
      </c>
      <c r="J153" s="53">
        <f>+I153*0.075</f>
        <v>2092.4412785553777</v>
      </c>
      <c r="K153" s="59">
        <f>I153/8</f>
        <v>3487.40213092563</v>
      </c>
      <c r="L153" s="59">
        <f>J153/8</f>
        <v>261.55515981942222</v>
      </c>
      <c r="M153" s="132">
        <f>+I153*1.045</f>
        <v>29154.681814538264</v>
      </c>
      <c r="N153" s="53">
        <f>+M153*0.055</f>
        <v>1603.5074997996046</v>
      </c>
      <c r="O153" s="59">
        <f>M153/8</f>
        <v>3644.335226817283</v>
      </c>
      <c r="P153" s="115">
        <f>N153/8</f>
        <v>200.43843747495058</v>
      </c>
      <c r="R153">
        <v>26826.170237889459</v>
      </c>
    </row>
    <row r="154" spans="1:18" x14ac:dyDescent="0.25">
      <c r="A154" s="2"/>
      <c r="B154" s="99" t="s">
        <v>554</v>
      </c>
      <c r="C154" s="114"/>
      <c r="D154" s="162"/>
      <c r="E154" s="53"/>
      <c r="F154" s="59"/>
      <c r="G154" s="120"/>
      <c r="H154" s="115"/>
      <c r="I154" s="59"/>
      <c r="J154" s="53"/>
      <c r="K154" s="59"/>
      <c r="L154" s="59"/>
      <c r="M154" s="132"/>
      <c r="N154" s="53"/>
      <c r="O154" s="59"/>
      <c r="P154" s="115"/>
    </row>
    <row r="155" spans="1:18" x14ac:dyDescent="0.25">
      <c r="A155" s="19">
        <v>11</v>
      </c>
      <c r="B155" s="30" t="s">
        <v>640</v>
      </c>
      <c r="C155" s="114">
        <f>+R155*0.05</f>
        <v>1423.6331094834438</v>
      </c>
      <c r="D155" s="162">
        <f>C155/8</f>
        <v>177.95413868543048</v>
      </c>
      <c r="E155" s="53">
        <f>+R155*0.075</f>
        <v>2135.4496642251656</v>
      </c>
      <c r="F155" s="163">
        <f>E155/8</f>
        <v>266.9312080281457</v>
      </c>
      <c r="G155" s="120">
        <f>+R155*0.105</f>
        <v>2989.6295299152316</v>
      </c>
      <c r="H155" s="162">
        <f>G155/8</f>
        <v>373.70369123940395</v>
      </c>
      <c r="I155" s="59">
        <f>+R155*1.04</f>
        <v>29611.568677255629</v>
      </c>
      <c r="J155" s="53">
        <f>+I155*0.075</f>
        <v>2220.8676507941723</v>
      </c>
      <c r="K155" s="59">
        <f>I155/8</f>
        <v>3701.4460846569536</v>
      </c>
      <c r="L155" s="59">
        <f>J155/8</f>
        <v>277.60845634927153</v>
      </c>
      <c r="M155" s="132">
        <f>+I155*1.045</f>
        <v>30944.089267732132</v>
      </c>
      <c r="N155" s="53">
        <f>+M155*0.055</f>
        <v>1701.9249097252673</v>
      </c>
      <c r="O155" s="59">
        <f>M155/8</f>
        <v>3868.0111584665165</v>
      </c>
      <c r="P155" s="115">
        <f>N155/8</f>
        <v>212.74061371565841</v>
      </c>
      <c r="R155">
        <v>28472.662189668874</v>
      </c>
    </row>
    <row r="156" spans="1:18" ht="25.5" customHeight="1" x14ac:dyDescent="0.25">
      <c r="A156" s="2"/>
      <c r="B156" s="103" t="s">
        <v>1053</v>
      </c>
      <c r="C156" s="114"/>
      <c r="D156" s="162"/>
      <c r="E156" s="53"/>
      <c r="F156" s="59"/>
      <c r="G156" s="120"/>
      <c r="H156" s="115"/>
      <c r="I156" s="59"/>
      <c r="J156" s="53"/>
      <c r="K156" s="59"/>
      <c r="L156" s="59"/>
      <c r="M156" s="132"/>
      <c r="N156" s="53"/>
      <c r="O156" s="59"/>
      <c r="P156" s="115"/>
    </row>
    <row r="157" spans="1:18" x14ac:dyDescent="0.25">
      <c r="A157" s="2"/>
      <c r="B157" s="105" t="s">
        <v>914</v>
      </c>
      <c r="C157" s="114"/>
      <c r="D157" s="162"/>
      <c r="E157" s="53"/>
      <c r="F157" s="59"/>
      <c r="G157" s="120"/>
      <c r="H157" s="115"/>
      <c r="I157" s="59"/>
      <c r="J157" s="53"/>
      <c r="K157" s="59"/>
      <c r="L157" s="59"/>
      <c r="M157" s="132"/>
      <c r="N157" s="53"/>
      <c r="O157" s="59"/>
      <c r="P157" s="115"/>
    </row>
    <row r="158" spans="1:18" x14ac:dyDescent="0.25">
      <c r="A158" s="2"/>
      <c r="B158" s="105" t="s">
        <v>915</v>
      </c>
      <c r="C158" s="114"/>
      <c r="D158" s="162"/>
      <c r="E158" s="53"/>
      <c r="F158" s="59"/>
      <c r="G158" s="120"/>
      <c r="H158" s="115"/>
      <c r="I158" s="59"/>
      <c r="J158" s="53"/>
      <c r="K158" s="59"/>
      <c r="L158" s="59"/>
      <c r="M158" s="132"/>
      <c r="N158" s="53"/>
      <c r="O158" s="59"/>
      <c r="P158" s="115"/>
    </row>
    <row r="159" spans="1:18" x14ac:dyDescent="0.25">
      <c r="A159" s="19">
        <v>12</v>
      </c>
      <c r="B159" s="30" t="s">
        <v>653</v>
      </c>
      <c r="C159" s="114">
        <f>+R159*0.05</f>
        <v>1341.308511894473</v>
      </c>
      <c r="D159" s="162">
        <f>C159/8</f>
        <v>167.66356398680912</v>
      </c>
      <c r="E159" s="53">
        <f>+R159*0.075</f>
        <v>2011.9627678417094</v>
      </c>
      <c r="F159" s="163">
        <f>E159/8</f>
        <v>251.49534598021367</v>
      </c>
      <c r="G159" s="120">
        <f>+R159*0.105</f>
        <v>2816.7478749783932</v>
      </c>
      <c r="H159" s="162">
        <f>G159/8</f>
        <v>352.09348437229914</v>
      </c>
      <c r="I159" s="59">
        <f>+R159*1.04</f>
        <v>27899.21704740504</v>
      </c>
      <c r="J159" s="53">
        <f>+I159*0.075</f>
        <v>2092.4412785553777</v>
      </c>
      <c r="K159" s="59">
        <f>I159/8</f>
        <v>3487.40213092563</v>
      </c>
      <c r="L159" s="59">
        <f>J159/8</f>
        <v>261.55515981942222</v>
      </c>
      <c r="M159" s="132">
        <f>+I159*1.045</f>
        <v>29154.681814538264</v>
      </c>
      <c r="N159" s="53">
        <f>+M159*0.055</f>
        <v>1603.5074997996046</v>
      </c>
      <c r="O159" s="59">
        <f>M159/8</f>
        <v>3644.335226817283</v>
      </c>
      <c r="P159" s="115">
        <f>N159/8</f>
        <v>200.43843747495058</v>
      </c>
      <c r="R159">
        <v>26826.170237889459</v>
      </c>
    </row>
    <row r="160" spans="1:18" x14ac:dyDescent="0.25">
      <c r="A160" s="2"/>
      <c r="B160" s="99" t="s">
        <v>245</v>
      </c>
      <c r="C160" s="114"/>
      <c r="D160" s="162"/>
      <c r="E160" s="53"/>
      <c r="F160" s="59"/>
      <c r="G160" s="120"/>
      <c r="H160" s="115"/>
      <c r="I160" s="59"/>
      <c r="J160" s="53"/>
      <c r="K160" s="59"/>
      <c r="L160" s="59"/>
      <c r="M160" s="132"/>
      <c r="N160" s="53"/>
      <c r="O160" s="59"/>
      <c r="P160" s="115"/>
    </row>
    <row r="161" spans="1:18" ht="24.75" customHeight="1" x14ac:dyDescent="0.25">
      <c r="A161" s="2"/>
      <c r="B161" s="103" t="s">
        <v>466</v>
      </c>
      <c r="C161" s="114"/>
      <c r="D161" s="162"/>
      <c r="E161" s="53"/>
      <c r="F161" s="59"/>
      <c r="G161" s="120"/>
      <c r="H161" s="115"/>
      <c r="I161" s="59"/>
      <c r="J161" s="53"/>
      <c r="K161" s="59"/>
      <c r="L161" s="59"/>
      <c r="M161" s="132"/>
      <c r="N161" s="53"/>
      <c r="O161" s="59"/>
      <c r="P161" s="115"/>
    </row>
    <row r="162" spans="1:18" x14ac:dyDescent="0.25">
      <c r="A162" s="2"/>
      <c r="B162" s="99" t="s">
        <v>467</v>
      </c>
      <c r="C162" s="114"/>
      <c r="D162" s="162"/>
      <c r="E162" s="53"/>
      <c r="F162" s="59"/>
      <c r="G162" s="120"/>
      <c r="H162" s="115"/>
      <c r="I162" s="59"/>
      <c r="J162" s="53"/>
      <c r="K162" s="59"/>
      <c r="L162" s="59"/>
      <c r="M162" s="132"/>
      <c r="N162" s="53"/>
      <c r="O162" s="59"/>
      <c r="P162" s="115"/>
    </row>
    <row r="163" spans="1:18" x14ac:dyDescent="0.25">
      <c r="A163" s="2"/>
      <c r="B163" s="99" t="s">
        <v>468</v>
      </c>
      <c r="C163" s="114"/>
      <c r="D163" s="162"/>
      <c r="E163" s="53"/>
      <c r="F163" s="59"/>
      <c r="G163" s="120"/>
      <c r="H163" s="115"/>
      <c r="I163" s="59"/>
      <c r="J163" s="53"/>
      <c r="K163" s="59"/>
      <c r="L163" s="59"/>
      <c r="M163" s="132"/>
      <c r="N163" s="53"/>
      <c r="O163" s="59"/>
      <c r="P163" s="115"/>
    </row>
    <row r="164" spans="1:18" x14ac:dyDescent="0.25">
      <c r="A164" s="2"/>
      <c r="B164" s="99" t="s">
        <v>469</v>
      </c>
      <c r="C164" s="114"/>
      <c r="D164" s="162"/>
      <c r="E164" s="53"/>
      <c r="F164" s="59"/>
      <c r="G164" s="120"/>
      <c r="H164" s="115"/>
      <c r="I164" s="59"/>
      <c r="J164" s="53"/>
      <c r="K164" s="59"/>
      <c r="L164" s="59"/>
      <c r="M164" s="132"/>
      <c r="N164" s="53"/>
      <c r="O164" s="59"/>
      <c r="P164" s="115"/>
    </row>
    <row r="165" spans="1:18" x14ac:dyDescent="0.25">
      <c r="A165" s="2"/>
      <c r="B165" s="99" t="s">
        <v>470</v>
      </c>
      <c r="C165" s="114"/>
      <c r="D165" s="162"/>
      <c r="E165" s="53"/>
      <c r="F165" s="59"/>
      <c r="G165" s="120"/>
      <c r="H165" s="115"/>
      <c r="I165" s="59"/>
      <c r="J165" s="53"/>
      <c r="K165" s="59"/>
      <c r="L165" s="59"/>
      <c r="M165" s="132"/>
      <c r="N165" s="53"/>
      <c r="O165" s="59"/>
      <c r="P165" s="115"/>
    </row>
    <row r="166" spans="1:18" x14ac:dyDescent="0.25">
      <c r="A166" s="2"/>
      <c r="B166" s="99" t="s">
        <v>471</v>
      </c>
      <c r="C166" s="114"/>
      <c r="D166" s="162"/>
      <c r="E166" s="53"/>
      <c r="F166" s="59"/>
      <c r="G166" s="120"/>
      <c r="H166" s="115"/>
      <c r="I166" s="59"/>
      <c r="J166" s="53"/>
      <c r="K166" s="59"/>
      <c r="L166" s="59"/>
      <c r="M166" s="132"/>
      <c r="N166" s="53"/>
      <c r="O166" s="59"/>
      <c r="P166" s="115"/>
    </row>
    <row r="167" spans="1:18" x14ac:dyDescent="0.25">
      <c r="A167" s="2"/>
      <c r="B167" s="99" t="s">
        <v>472</v>
      </c>
      <c r="C167" s="114"/>
      <c r="D167" s="162"/>
      <c r="E167" s="53"/>
      <c r="F167" s="59"/>
      <c r="G167" s="120"/>
      <c r="H167" s="115"/>
      <c r="I167" s="59"/>
      <c r="J167" s="53"/>
      <c r="K167" s="59"/>
      <c r="L167" s="59"/>
      <c r="M167" s="132"/>
      <c r="N167" s="53"/>
      <c r="O167" s="59"/>
      <c r="P167" s="115"/>
    </row>
    <row r="168" spans="1:18" x14ac:dyDescent="0.25">
      <c r="A168" s="19">
        <v>13</v>
      </c>
      <c r="B168" s="30" t="s">
        <v>968</v>
      </c>
      <c r="C168" s="114">
        <f>+R168*0.05</f>
        <v>1231.42767204968</v>
      </c>
      <c r="D168" s="162">
        <f>C168/8</f>
        <v>153.92845900621001</v>
      </c>
      <c r="E168" s="53">
        <f>+R168*0.075</f>
        <v>1847.1415080745201</v>
      </c>
      <c r="F168" s="163">
        <f>E168/8</f>
        <v>230.89268850931501</v>
      </c>
      <c r="G168" s="120">
        <f>+R168*0.105</f>
        <v>2585.9981113043282</v>
      </c>
      <c r="H168" s="162">
        <f>G168/8</f>
        <v>323.24976391304102</v>
      </c>
      <c r="I168" s="59">
        <f>+R168*1.04</f>
        <v>25613.695578633346</v>
      </c>
      <c r="J168" s="53">
        <f>+I168*0.075</f>
        <v>1921.0271683975009</v>
      </c>
      <c r="K168" s="59">
        <f>I168/8</f>
        <v>3201.7119473291682</v>
      </c>
      <c r="L168" s="59">
        <f>J168/8</f>
        <v>240.12839604968761</v>
      </c>
      <c r="M168" s="132">
        <f>+I168*1.045</f>
        <v>26766.311879671845</v>
      </c>
      <c r="N168" s="53">
        <f>+M168*0.055</f>
        <v>1472.1471533819515</v>
      </c>
      <c r="O168" s="59">
        <f>M168/8</f>
        <v>3345.7889849589806</v>
      </c>
      <c r="P168" s="115">
        <f>N168/8</f>
        <v>184.01839417274394</v>
      </c>
      <c r="R168">
        <v>24628.553440993601</v>
      </c>
    </row>
    <row r="169" spans="1:18" x14ac:dyDescent="0.25">
      <c r="A169" s="2"/>
      <c r="B169" s="99" t="s">
        <v>245</v>
      </c>
      <c r="C169" s="114"/>
      <c r="D169" s="162"/>
      <c r="E169" s="53"/>
      <c r="F169" s="59"/>
      <c r="G169" s="120"/>
      <c r="H169" s="115"/>
      <c r="I169" s="59"/>
      <c r="J169" s="53"/>
      <c r="K169" s="59"/>
      <c r="L169" s="59"/>
      <c r="M169" s="132"/>
      <c r="N169" s="53"/>
      <c r="O169" s="59"/>
      <c r="P169" s="115"/>
    </row>
    <row r="170" spans="1:18" ht="26.25" customHeight="1" x14ac:dyDescent="0.25">
      <c r="A170" s="2"/>
      <c r="B170" s="103" t="s">
        <v>438</v>
      </c>
      <c r="C170" s="114"/>
      <c r="D170" s="162"/>
      <c r="E170" s="53"/>
      <c r="F170" s="59"/>
      <c r="G170" s="120"/>
      <c r="H170" s="115"/>
      <c r="I170" s="59"/>
      <c r="J170" s="53"/>
      <c r="K170" s="59"/>
      <c r="L170" s="59"/>
      <c r="M170" s="132"/>
      <c r="N170" s="53"/>
      <c r="O170" s="59"/>
      <c r="P170" s="115"/>
    </row>
    <row r="171" spans="1:18" x14ac:dyDescent="0.25">
      <c r="A171" s="2"/>
      <c r="B171" s="99" t="s">
        <v>474</v>
      </c>
      <c r="C171" s="114"/>
      <c r="D171" s="162"/>
      <c r="E171" s="53"/>
      <c r="F171" s="59"/>
      <c r="G171" s="120"/>
      <c r="H171" s="115"/>
      <c r="I171" s="59"/>
      <c r="J171" s="53"/>
      <c r="K171" s="59"/>
      <c r="L171" s="59"/>
      <c r="M171" s="132"/>
      <c r="N171" s="53"/>
      <c r="O171" s="59"/>
      <c r="P171" s="115"/>
    </row>
    <row r="172" spans="1:18" x14ac:dyDescent="0.25">
      <c r="A172" s="2"/>
      <c r="B172" s="99" t="s">
        <v>475</v>
      </c>
      <c r="C172" s="114"/>
      <c r="D172" s="162"/>
      <c r="E172" s="53"/>
      <c r="F172" s="59"/>
      <c r="G172" s="120"/>
      <c r="H172" s="115"/>
      <c r="I172" s="59"/>
      <c r="J172" s="53"/>
      <c r="K172" s="59"/>
      <c r="L172" s="59"/>
      <c r="M172" s="132"/>
      <c r="N172" s="53"/>
      <c r="O172" s="59"/>
      <c r="P172" s="115"/>
    </row>
    <row r="173" spans="1:18" x14ac:dyDescent="0.25">
      <c r="A173" s="2"/>
      <c r="B173" s="99" t="s">
        <v>476</v>
      </c>
      <c r="C173" s="114"/>
      <c r="D173" s="162"/>
      <c r="E173" s="53"/>
      <c r="F173" s="59"/>
      <c r="G173" s="120"/>
      <c r="H173" s="115"/>
      <c r="I173" s="59"/>
      <c r="J173" s="53"/>
      <c r="K173" s="59"/>
      <c r="L173" s="59"/>
      <c r="M173" s="132"/>
      <c r="N173" s="53"/>
      <c r="O173" s="59"/>
      <c r="P173" s="115"/>
    </row>
    <row r="174" spans="1:18" x14ac:dyDescent="0.25">
      <c r="A174" s="2"/>
      <c r="B174" s="99" t="s">
        <v>477</v>
      </c>
      <c r="C174" s="114"/>
      <c r="D174" s="162"/>
      <c r="E174" s="53"/>
      <c r="F174" s="59"/>
      <c r="G174" s="120"/>
      <c r="H174" s="115"/>
      <c r="I174" s="59"/>
      <c r="J174" s="53"/>
      <c r="K174" s="59"/>
      <c r="L174" s="59"/>
      <c r="M174" s="132"/>
      <c r="N174" s="53"/>
      <c r="O174" s="59"/>
      <c r="P174" s="115"/>
    </row>
    <row r="175" spans="1:18" x14ac:dyDescent="0.25">
      <c r="A175" s="2"/>
      <c r="B175" s="99" t="s">
        <v>478</v>
      </c>
      <c r="C175" s="114"/>
      <c r="D175" s="162"/>
      <c r="E175" s="53"/>
      <c r="F175" s="59"/>
      <c r="G175" s="120"/>
      <c r="H175" s="115"/>
      <c r="I175" s="59"/>
      <c r="J175" s="53"/>
      <c r="K175" s="59"/>
      <c r="L175" s="59"/>
      <c r="M175" s="132"/>
      <c r="N175" s="53"/>
      <c r="O175" s="59"/>
      <c r="P175" s="115"/>
    </row>
    <row r="176" spans="1:18" x14ac:dyDescent="0.25">
      <c r="A176" s="2"/>
      <c r="B176" s="99" t="s">
        <v>479</v>
      </c>
      <c r="C176" s="114"/>
      <c r="D176" s="162"/>
      <c r="E176" s="53"/>
      <c r="F176" s="59"/>
      <c r="G176" s="120"/>
      <c r="H176" s="115"/>
      <c r="I176" s="59"/>
      <c r="J176" s="53"/>
      <c r="K176" s="59"/>
      <c r="L176" s="59"/>
      <c r="M176" s="132"/>
      <c r="N176" s="53"/>
      <c r="O176" s="59"/>
      <c r="P176" s="115"/>
    </row>
    <row r="177" spans="1:18" x14ac:dyDescent="0.25">
      <c r="A177" s="2"/>
      <c r="B177" s="99" t="s">
        <v>480</v>
      </c>
      <c r="C177" s="114"/>
      <c r="D177" s="162"/>
      <c r="E177" s="53"/>
      <c r="F177" s="59"/>
      <c r="G177" s="120"/>
      <c r="H177" s="115"/>
      <c r="I177" s="59"/>
      <c r="J177" s="53"/>
      <c r="K177" s="59"/>
      <c r="L177" s="59"/>
      <c r="M177" s="132"/>
      <c r="N177" s="53"/>
      <c r="O177" s="59"/>
      <c r="P177" s="115"/>
    </row>
    <row r="178" spans="1:18" x14ac:dyDescent="0.25">
      <c r="A178" s="2"/>
      <c r="B178" s="99" t="s">
        <v>555</v>
      </c>
      <c r="C178" s="114"/>
      <c r="D178" s="162"/>
      <c r="E178" s="53"/>
      <c r="F178" s="59"/>
      <c r="G178" s="120"/>
      <c r="H178" s="115"/>
      <c r="I178" s="59"/>
      <c r="J178" s="53"/>
      <c r="K178" s="59"/>
      <c r="L178" s="59"/>
      <c r="M178" s="132"/>
      <c r="N178" s="53"/>
      <c r="O178" s="59"/>
      <c r="P178" s="115"/>
    </row>
    <row r="179" spans="1:18" x14ac:dyDescent="0.25">
      <c r="A179" s="2"/>
      <c r="B179" s="99" t="s">
        <v>556</v>
      </c>
      <c r="C179" s="114"/>
      <c r="D179" s="162"/>
      <c r="E179" s="53"/>
      <c r="F179" s="59"/>
      <c r="G179" s="120"/>
      <c r="H179" s="115"/>
      <c r="I179" s="59"/>
      <c r="J179" s="53"/>
      <c r="K179" s="59"/>
      <c r="L179" s="59"/>
      <c r="M179" s="132"/>
      <c r="N179" s="53"/>
      <c r="O179" s="59"/>
      <c r="P179" s="115"/>
    </row>
    <row r="180" spans="1:18" x14ac:dyDescent="0.25">
      <c r="A180" s="19">
        <v>14</v>
      </c>
      <c r="B180" s="30" t="s">
        <v>756</v>
      </c>
      <c r="C180" s="114">
        <f>+R180*0.05</f>
        <v>1200.8846589175064</v>
      </c>
      <c r="D180" s="162">
        <f>C180/8</f>
        <v>150.1105823646883</v>
      </c>
      <c r="E180" s="53">
        <f>+R180*0.075</f>
        <v>1801.3269883762596</v>
      </c>
      <c r="F180" s="163">
        <f>E180/8</f>
        <v>225.16587354703245</v>
      </c>
      <c r="G180" s="120">
        <f>+R180*0.105</f>
        <v>2521.8577837267635</v>
      </c>
      <c r="H180" s="162">
        <f>G180/8</f>
        <v>315.23222296584544</v>
      </c>
      <c r="I180" s="59">
        <f>+R180*1.04</f>
        <v>24978.400905484134</v>
      </c>
      <c r="J180" s="53">
        <f>+I180*0.075</f>
        <v>1873.3800679113099</v>
      </c>
      <c r="K180" s="59">
        <f>I180/8</f>
        <v>3122.3001131855167</v>
      </c>
      <c r="L180" s="59">
        <f>J180/8</f>
        <v>234.17250848891373</v>
      </c>
      <c r="M180" s="132">
        <f>+I180*1.045</f>
        <v>26102.428946230917</v>
      </c>
      <c r="N180" s="53">
        <f>+M180*0.055</f>
        <v>1435.6335920427005</v>
      </c>
      <c r="O180" s="59">
        <f>M180/8</f>
        <v>3262.8036182788646</v>
      </c>
      <c r="P180" s="115">
        <f>N180/8</f>
        <v>179.45419900533756</v>
      </c>
      <c r="R180">
        <v>24017.693178350128</v>
      </c>
    </row>
    <row r="181" spans="1:18" x14ac:dyDescent="0.25">
      <c r="A181" s="2"/>
      <c r="B181" s="99" t="s">
        <v>245</v>
      </c>
      <c r="C181" s="114"/>
      <c r="D181" s="162"/>
      <c r="E181" s="53"/>
      <c r="F181" s="59"/>
      <c r="G181" s="120"/>
      <c r="H181" s="115"/>
      <c r="I181" s="59"/>
      <c r="J181" s="53"/>
      <c r="K181" s="59"/>
      <c r="L181" s="59"/>
      <c r="M181" s="132"/>
      <c r="N181" s="53"/>
      <c r="O181" s="59"/>
      <c r="P181" s="115"/>
    </row>
    <row r="182" spans="1:18" x14ac:dyDescent="0.25">
      <c r="A182" s="2"/>
      <c r="B182" s="99" t="s">
        <v>757</v>
      </c>
      <c r="C182" s="114"/>
      <c r="D182" s="162"/>
      <c r="E182" s="53"/>
      <c r="F182" s="59"/>
      <c r="G182" s="120"/>
      <c r="H182" s="115"/>
      <c r="I182" s="59"/>
      <c r="J182" s="53"/>
      <c r="K182" s="59"/>
      <c r="L182" s="59"/>
      <c r="M182" s="132"/>
      <c r="N182" s="53"/>
      <c r="O182" s="59"/>
      <c r="P182" s="115"/>
    </row>
    <row r="183" spans="1:18" x14ac:dyDescent="0.25">
      <c r="A183" s="2"/>
      <c r="B183" s="99" t="s">
        <v>49</v>
      </c>
      <c r="C183" s="114"/>
      <c r="D183" s="162"/>
      <c r="E183" s="53"/>
      <c r="F183" s="59"/>
      <c r="G183" s="120"/>
      <c r="H183" s="115"/>
      <c r="I183" s="59"/>
      <c r="J183" s="53"/>
      <c r="K183" s="59"/>
      <c r="L183" s="59"/>
      <c r="M183" s="132"/>
      <c r="N183" s="53"/>
      <c r="O183" s="59"/>
      <c r="P183" s="115"/>
    </row>
    <row r="184" spans="1:18" x14ac:dyDescent="0.25">
      <c r="A184" s="2"/>
      <c r="B184" s="99" t="s">
        <v>196</v>
      </c>
      <c r="C184" s="114"/>
      <c r="D184" s="162"/>
      <c r="E184" s="53"/>
      <c r="F184" s="59"/>
      <c r="G184" s="120"/>
      <c r="H184" s="115"/>
      <c r="I184" s="59"/>
      <c r="J184" s="53"/>
      <c r="K184" s="59"/>
      <c r="L184" s="59"/>
      <c r="M184" s="132"/>
      <c r="N184" s="53"/>
      <c r="O184" s="59"/>
      <c r="P184" s="115"/>
    </row>
    <row r="185" spans="1:18" x14ac:dyDescent="0.25">
      <c r="A185" s="2"/>
      <c r="B185" s="99" t="s">
        <v>51</v>
      </c>
      <c r="C185" s="114"/>
      <c r="D185" s="162"/>
      <c r="E185" s="53"/>
      <c r="F185" s="59"/>
      <c r="G185" s="120"/>
      <c r="H185" s="115"/>
      <c r="I185" s="59"/>
      <c r="J185" s="53"/>
      <c r="K185" s="59"/>
      <c r="L185" s="59"/>
      <c r="M185" s="132"/>
      <c r="N185" s="53"/>
      <c r="O185" s="59"/>
      <c r="P185" s="115"/>
    </row>
    <row r="186" spans="1:18" x14ac:dyDescent="0.25">
      <c r="A186" s="2"/>
      <c r="B186" s="99" t="s">
        <v>52</v>
      </c>
      <c r="C186" s="114"/>
      <c r="D186" s="162"/>
      <c r="E186" s="53"/>
      <c r="F186" s="59"/>
      <c r="G186" s="120"/>
      <c r="H186" s="115"/>
      <c r="I186" s="59"/>
      <c r="J186" s="53"/>
      <c r="K186" s="59"/>
      <c r="L186" s="59"/>
      <c r="M186" s="132"/>
      <c r="N186" s="53"/>
      <c r="O186" s="59"/>
      <c r="P186" s="115"/>
    </row>
    <row r="187" spans="1:18" x14ac:dyDescent="0.25">
      <c r="A187" s="2"/>
      <c r="B187" s="99" t="s">
        <v>53</v>
      </c>
      <c r="C187" s="114"/>
      <c r="D187" s="162"/>
      <c r="E187" s="53"/>
      <c r="F187" s="59"/>
      <c r="G187" s="120"/>
      <c r="H187" s="115"/>
      <c r="I187" s="59"/>
      <c r="J187" s="53"/>
      <c r="K187" s="59"/>
      <c r="L187" s="59"/>
      <c r="M187" s="132"/>
      <c r="N187" s="53"/>
      <c r="O187" s="59"/>
      <c r="P187" s="115"/>
    </row>
    <row r="188" spans="1:18" x14ac:dyDescent="0.25">
      <c r="A188" s="2"/>
      <c r="B188" s="99" t="s">
        <v>54</v>
      </c>
      <c r="C188" s="114"/>
      <c r="D188" s="162"/>
      <c r="E188" s="53"/>
      <c r="F188" s="59"/>
      <c r="G188" s="120"/>
      <c r="H188" s="115"/>
      <c r="I188" s="59"/>
      <c r="J188" s="53"/>
      <c r="K188" s="59"/>
      <c r="L188" s="59"/>
      <c r="M188" s="132"/>
      <c r="N188" s="53"/>
      <c r="O188" s="59"/>
      <c r="P188" s="115"/>
    </row>
    <row r="189" spans="1:18" x14ac:dyDescent="0.25">
      <c r="A189" s="2"/>
      <c r="B189" s="99" t="s">
        <v>55</v>
      </c>
      <c r="C189" s="114"/>
      <c r="D189" s="162"/>
      <c r="E189" s="53"/>
      <c r="F189" s="59"/>
      <c r="G189" s="120"/>
      <c r="H189" s="115"/>
      <c r="I189" s="59"/>
      <c r="J189" s="53"/>
      <c r="K189" s="59"/>
      <c r="L189" s="59"/>
      <c r="M189" s="132"/>
      <c r="N189" s="53"/>
      <c r="O189" s="59"/>
      <c r="P189" s="115"/>
    </row>
    <row r="190" spans="1:18" x14ac:dyDescent="0.25">
      <c r="A190" s="2"/>
      <c r="B190" s="99" t="s">
        <v>1343</v>
      </c>
      <c r="C190" s="114"/>
      <c r="D190" s="162"/>
      <c r="E190" s="53"/>
      <c r="F190" s="59"/>
      <c r="G190" s="120"/>
      <c r="H190" s="115"/>
      <c r="I190" s="59"/>
      <c r="J190" s="53"/>
      <c r="K190" s="59"/>
      <c r="L190" s="59"/>
      <c r="M190" s="132"/>
      <c r="N190" s="53"/>
      <c r="O190" s="59"/>
      <c r="P190" s="115"/>
    </row>
    <row r="191" spans="1:18" x14ac:dyDescent="0.25">
      <c r="A191" s="2"/>
      <c r="B191" s="99" t="s">
        <v>197</v>
      </c>
      <c r="C191" s="114"/>
      <c r="D191" s="162"/>
      <c r="E191" s="53"/>
      <c r="F191" s="59"/>
      <c r="G191" s="120"/>
      <c r="H191" s="115"/>
      <c r="I191" s="59"/>
      <c r="J191" s="53"/>
      <c r="K191" s="59"/>
      <c r="L191" s="59"/>
      <c r="M191" s="132"/>
      <c r="N191" s="53"/>
      <c r="O191" s="59"/>
      <c r="P191" s="115"/>
    </row>
    <row r="192" spans="1:18" x14ac:dyDescent="0.25">
      <c r="A192" s="2"/>
      <c r="B192" s="99" t="s">
        <v>1344</v>
      </c>
      <c r="C192" s="114"/>
      <c r="D192" s="162"/>
      <c r="E192" s="53"/>
      <c r="F192" s="59"/>
      <c r="G192" s="120"/>
      <c r="H192" s="115"/>
      <c r="I192" s="59"/>
      <c r="J192" s="53"/>
      <c r="K192" s="59"/>
      <c r="L192" s="59"/>
      <c r="M192" s="132"/>
      <c r="N192" s="53"/>
      <c r="O192" s="59"/>
      <c r="P192" s="115"/>
    </row>
    <row r="193" spans="1:16" x14ac:dyDescent="0.25">
      <c r="A193" s="2"/>
      <c r="B193" s="99" t="s">
        <v>1345</v>
      </c>
      <c r="C193" s="114"/>
      <c r="D193" s="162"/>
      <c r="E193" s="53"/>
      <c r="F193" s="59"/>
      <c r="G193" s="120"/>
      <c r="H193" s="115"/>
      <c r="I193" s="59"/>
      <c r="J193" s="53"/>
      <c r="K193" s="59"/>
      <c r="L193" s="59"/>
      <c r="M193" s="132"/>
      <c r="N193" s="53"/>
      <c r="O193" s="59"/>
      <c r="P193" s="115"/>
    </row>
    <row r="194" spans="1:16" x14ac:dyDescent="0.25">
      <c r="A194" s="2"/>
      <c r="B194" s="99" t="s">
        <v>1346</v>
      </c>
      <c r="C194" s="114"/>
      <c r="D194" s="162"/>
      <c r="E194" s="53"/>
      <c r="F194" s="59"/>
      <c r="G194" s="120"/>
      <c r="H194" s="115"/>
      <c r="I194" s="59"/>
      <c r="J194" s="53"/>
      <c r="K194" s="59"/>
      <c r="L194" s="59"/>
      <c r="M194" s="132"/>
      <c r="N194" s="53"/>
      <c r="O194" s="59"/>
      <c r="P194" s="115"/>
    </row>
    <row r="195" spans="1:16" x14ac:dyDescent="0.25">
      <c r="A195" s="2"/>
      <c r="B195" s="99" t="s">
        <v>1347</v>
      </c>
      <c r="C195" s="114"/>
      <c r="D195" s="162"/>
      <c r="E195" s="53"/>
      <c r="F195" s="59"/>
      <c r="G195" s="120"/>
      <c r="H195" s="115"/>
      <c r="I195" s="59"/>
      <c r="J195" s="53"/>
      <c r="K195" s="59"/>
      <c r="L195" s="59"/>
      <c r="M195" s="132"/>
      <c r="N195" s="53"/>
      <c r="O195" s="59"/>
      <c r="P195" s="115"/>
    </row>
    <row r="196" spans="1:16" x14ac:dyDescent="0.25">
      <c r="A196" s="2"/>
      <c r="B196" s="99" t="s">
        <v>1348</v>
      </c>
      <c r="C196" s="114"/>
      <c r="D196" s="162"/>
      <c r="E196" s="53"/>
      <c r="F196" s="59"/>
      <c r="G196" s="120"/>
      <c r="H196" s="115"/>
      <c r="I196" s="59"/>
      <c r="J196" s="53"/>
      <c r="K196" s="59"/>
      <c r="L196" s="59"/>
      <c r="M196" s="132"/>
      <c r="N196" s="53"/>
      <c r="O196" s="59"/>
      <c r="P196" s="115"/>
    </row>
    <row r="197" spans="1:16" x14ac:dyDescent="0.25">
      <c r="A197" s="2"/>
      <c r="B197" s="99" t="s">
        <v>1349</v>
      </c>
      <c r="C197" s="114"/>
      <c r="D197" s="162"/>
      <c r="E197" s="53"/>
      <c r="F197" s="59"/>
      <c r="G197" s="120"/>
      <c r="H197" s="115"/>
      <c r="I197" s="59"/>
      <c r="J197" s="53"/>
      <c r="K197" s="59"/>
      <c r="L197" s="59"/>
      <c r="M197" s="132"/>
      <c r="N197" s="53"/>
      <c r="O197" s="59"/>
      <c r="P197" s="115"/>
    </row>
    <row r="198" spans="1:16" x14ac:dyDescent="0.25">
      <c r="A198" s="2"/>
      <c r="B198" s="99" t="s">
        <v>224</v>
      </c>
      <c r="C198" s="114"/>
      <c r="D198" s="162"/>
      <c r="E198" s="53"/>
      <c r="F198" s="59"/>
      <c r="G198" s="120"/>
      <c r="H198" s="115"/>
      <c r="I198" s="59"/>
      <c r="J198" s="53"/>
      <c r="K198" s="59"/>
      <c r="L198" s="59"/>
      <c r="M198" s="132"/>
      <c r="N198" s="53"/>
      <c r="O198" s="59"/>
      <c r="P198" s="115"/>
    </row>
    <row r="199" spans="1:16" x14ac:dyDescent="0.25">
      <c r="A199" s="2"/>
      <c r="B199" s="99" t="s">
        <v>412</v>
      </c>
      <c r="C199" s="114"/>
      <c r="D199" s="162"/>
      <c r="E199" s="53"/>
      <c r="F199" s="59"/>
      <c r="G199" s="120"/>
      <c r="H199" s="115"/>
      <c r="I199" s="59"/>
      <c r="J199" s="53"/>
      <c r="K199" s="59"/>
      <c r="L199" s="59"/>
      <c r="M199" s="132"/>
      <c r="N199" s="53"/>
      <c r="O199" s="59"/>
      <c r="P199" s="115"/>
    </row>
    <row r="200" spans="1:16" x14ac:dyDescent="0.25">
      <c r="A200" s="2"/>
      <c r="B200" s="99" t="s">
        <v>1187</v>
      </c>
      <c r="C200" s="114"/>
      <c r="D200" s="162"/>
      <c r="E200" s="53"/>
      <c r="F200" s="59"/>
      <c r="G200" s="120"/>
      <c r="H200" s="115"/>
      <c r="I200" s="59"/>
      <c r="J200" s="53"/>
      <c r="K200" s="59"/>
      <c r="L200" s="59"/>
      <c r="M200" s="132"/>
      <c r="N200" s="53"/>
      <c r="O200" s="59"/>
      <c r="P200" s="115"/>
    </row>
    <row r="201" spans="1:16" x14ac:dyDescent="0.25">
      <c r="A201" s="2"/>
      <c r="B201" s="99" t="s">
        <v>1188</v>
      </c>
      <c r="C201" s="114"/>
      <c r="D201" s="162"/>
      <c r="E201" s="53"/>
      <c r="F201" s="59"/>
      <c r="G201" s="120"/>
      <c r="H201" s="115"/>
      <c r="I201" s="59"/>
      <c r="J201" s="53"/>
      <c r="K201" s="59"/>
      <c r="L201" s="59"/>
      <c r="M201" s="132"/>
      <c r="N201" s="53"/>
      <c r="O201" s="59"/>
      <c r="P201" s="115"/>
    </row>
    <row r="202" spans="1:16" x14ac:dyDescent="0.25">
      <c r="A202" s="2"/>
      <c r="B202" s="103" t="s">
        <v>1189</v>
      </c>
      <c r="C202" s="114"/>
      <c r="D202" s="162"/>
      <c r="E202" s="53"/>
      <c r="F202" s="59"/>
      <c r="G202" s="120"/>
      <c r="H202" s="115"/>
      <c r="I202" s="59"/>
      <c r="J202" s="53"/>
      <c r="K202" s="59"/>
      <c r="L202" s="59"/>
      <c r="M202" s="132"/>
      <c r="N202" s="53"/>
      <c r="O202" s="59"/>
      <c r="P202" s="115"/>
    </row>
    <row r="203" spans="1:16" x14ac:dyDescent="0.25">
      <c r="A203" s="2"/>
      <c r="B203" s="103" t="s">
        <v>1190</v>
      </c>
      <c r="C203" s="114"/>
      <c r="D203" s="162"/>
      <c r="E203" s="53"/>
      <c r="F203" s="59"/>
      <c r="G203" s="120"/>
      <c r="H203" s="115"/>
      <c r="I203" s="59"/>
      <c r="J203" s="53"/>
      <c r="K203" s="59"/>
      <c r="L203" s="59"/>
      <c r="M203" s="132"/>
      <c r="N203" s="53"/>
      <c r="O203" s="59"/>
      <c r="P203" s="115"/>
    </row>
    <row r="204" spans="1:16" x14ac:dyDescent="0.25">
      <c r="A204" s="2"/>
      <c r="B204" s="99" t="s">
        <v>1191</v>
      </c>
      <c r="C204" s="114"/>
      <c r="D204" s="162"/>
      <c r="E204" s="53"/>
      <c r="F204" s="59"/>
      <c r="G204" s="120"/>
      <c r="H204" s="115"/>
      <c r="I204" s="59"/>
      <c r="J204" s="53"/>
      <c r="K204" s="59"/>
      <c r="L204" s="59"/>
      <c r="M204" s="132"/>
      <c r="N204" s="53"/>
      <c r="O204" s="59"/>
      <c r="P204" s="115"/>
    </row>
    <row r="205" spans="1:16" x14ac:dyDescent="0.25">
      <c r="A205" s="2"/>
      <c r="B205" s="99" t="s">
        <v>198</v>
      </c>
      <c r="C205" s="114"/>
      <c r="D205" s="162"/>
      <c r="E205" s="53"/>
      <c r="F205" s="59"/>
      <c r="G205" s="120"/>
      <c r="H205" s="115"/>
      <c r="I205" s="59"/>
      <c r="J205" s="53"/>
      <c r="K205" s="59"/>
      <c r="L205" s="59"/>
      <c r="M205" s="132"/>
      <c r="N205" s="53"/>
      <c r="O205" s="59"/>
      <c r="P205" s="115"/>
    </row>
    <row r="206" spans="1:16" x14ac:dyDescent="0.25">
      <c r="A206" s="2"/>
      <c r="B206" s="99" t="s">
        <v>1193</v>
      </c>
      <c r="C206" s="114"/>
      <c r="D206" s="162"/>
      <c r="E206" s="53"/>
      <c r="F206" s="59"/>
      <c r="G206" s="120"/>
      <c r="H206" s="115"/>
      <c r="I206" s="59"/>
      <c r="J206" s="53"/>
      <c r="K206" s="59"/>
      <c r="L206" s="59"/>
      <c r="M206" s="132"/>
      <c r="N206" s="53"/>
      <c r="O206" s="59"/>
      <c r="P206" s="115"/>
    </row>
    <row r="207" spans="1:16" x14ac:dyDescent="0.25">
      <c r="A207" s="2"/>
      <c r="B207" s="99" t="s">
        <v>1194</v>
      </c>
      <c r="C207" s="114"/>
      <c r="D207" s="162"/>
      <c r="E207" s="53"/>
      <c r="F207" s="59"/>
      <c r="G207" s="120"/>
      <c r="H207" s="115"/>
      <c r="I207" s="59"/>
      <c r="J207" s="53"/>
      <c r="K207" s="59"/>
      <c r="L207" s="59"/>
      <c r="M207" s="132"/>
      <c r="N207" s="53"/>
      <c r="O207" s="59"/>
      <c r="P207" s="115"/>
    </row>
    <row r="208" spans="1:16" x14ac:dyDescent="0.25">
      <c r="A208" s="2"/>
      <c r="B208" s="99" t="s">
        <v>1195</v>
      </c>
      <c r="C208" s="114"/>
      <c r="D208" s="162"/>
      <c r="E208" s="53"/>
      <c r="F208" s="59"/>
      <c r="G208" s="120"/>
      <c r="H208" s="115"/>
      <c r="I208" s="59"/>
      <c r="J208" s="53"/>
      <c r="K208" s="59"/>
      <c r="L208" s="59"/>
      <c r="M208" s="132"/>
      <c r="N208" s="53"/>
      <c r="O208" s="59"/>
      <c r="P208" s="115"/>
    </row>
    <row r="209" spans="1:18" x14ac:dyDescent="0.25">
      <c r="A209" s="2"/>
      <c r="B209" s="99" t="s">
        <v>1196</v>
      </c>
      <c r="C209" s="114"/>
      <c r="D209" s="162"/>
      <c r="E209" s="53"/>
      <c r="F209" s="59"/>
      <c r="G209" s="120"/>
      <c r="H209" s="115"/>
      <c r="I209" s="59"/>
      <c r="J209" s="53"/>
      <c r="K209" s="59"/>
      <c r="L209" s="59"/>
      <c r="M209" s="132"/>
      <c r="N209" s="53"/>
      <c r="O209" s="59"/>
      <c r="P209" s="115"/>
    </row>
    <row r="210" spans="1:18" x14ac:dyDescent="0.25">
      <c r="A210" s="2"/>
      <c r="B210" s="99" t="s">
        <v>1197</v>
      </c>
      <c r="C210" s="114"/>
      <c r="D210" s="162"/>
      <c r="E210" s="53"/>
      <c r="F210" s="59"/>
      <c r="G210" s="120"/>
      <c r="H210" s="115"/>
      <c r="I210" s="59"/>
      <c r="J210" s="53"/>
      <c r="K210" s="59"/>
      <c r="L210" s="59"/>
      <c r="M210" s="132"/>
      <c r="N210" s="53"/>
      <c r="O210" s="59"/>
      <c r="P210" s="115"/>
    </row>
    <row r="211" spans="1:18" x14ac:dyDescent="0.25">
      <c r="A211" s="2"/>
      <c r="B211" s="99" t="s">
        <v>1198</v>
      </c>
      <c r="C211" s="114"/>
      <c r="D211" s="162"/>
      <c r="E211" s="53"/>
      <c r="F211" s="59"/>
      <c r="G211" s="120"/>
      <c r="H211" s="115"/>
      <c r="I211" s="59"/>
      <c r="J211" s="53"/>
      <c r="K211" s="59"/>
      <c r="L211" s="59"/>
      <c r="M211" s="132"/>
      <c r="N211" s="53"/>
      <c r="O211" s="59"/>
      <c r="P211" s="115"/>
    </row>
    <row r="212" spans="1:18" x14ac:dyDescent="0.25">
      <c r="A212" s="2"/>
      <c r="B212" s="99" t="s">
        <v>1199</v>
      </c>
      <c r="C212" s="114"/>
      <c r="D212" s="162"/>
      <c r="E212" s="53"/>
      <c r="F212" s="59"/>
      <c r="G212" s="120"/>
      <c r="H212" s="115"/>
      <c r="I212" s="59"/>
      <c r="J212" s="53"/>
      <c r="K212" s="59"/>
      <c r="L212" s="59"/>
      <c r="M212" s="132"/>
      <c r="N212" s="53"/>
      <c r="O212" s="59"/>
      <c r="P212" s="115"/>
    </row>
    <row r="213" spans="1:18" x14ac:dyDescent="0.25">
      <c r="A213" s="2"/>
      <c r="B213" s="99" t="s">
        <v>1200</v>
      </c>
      <c r="C213" s="114"/>
      <c r="D213" s="162"/>
      <c r="E213" s="53"/>
      <c r="F213" s="59"/>
      <c r="G213" s="120"/>
      <c r="H213" s="115"/>
      <c r="I213" s="59"/>
      <c r="J213" s="53"/>
      <c r="K213" s="59"/>
      <c r="L213" s="59"/>
      <c r="M213" s="132"/>
      <c r="N213" s="53"/>
      <c r="O213" s="59"/>
      <c r="P213" s="115"/>
    </row>
    <row r="214" spans="1:18" x14ac:dyDescent="0.25">
      <c r="A214" s="2"/>
      <c r="B214" s="99" t="s">
        <v>1201</v>
      </c>
      <c r="C214" s="114"/>
      <c r="D214" s="162"/>
      <c r="E214" s="53"/>
      <c r="F214" s="59"/>
      <c r="G214" s="120"/>
      <c r="H214" s="115"/>
      <c r="I214" s="59"/>
      <c r="J214" s="53"/>
      <c r="K214" s="59"/>
      <c r="L214" s="59"/>
      <c r="M214" s="132"/>
      <c r="N214" s="53"/>
      <c r="O214" s="59"/>
      <c r="P214" s="115"/>
    </row>
    <row r="215" spans="1:18" x14ac:dyDescent="0.25">
      <c r="A215" s="2"/>
      <c r="B215" s="99" t="s">
        <v>1202</v>
      </c>
      <c r="C215" s="114"/>
      <c r="D215" s="162"/>
      <c r="E215" s="53"/>
      <c r="F215" s="59"/>
      <c r="G215" s="120"/>
      <c r="H215" s="115"/>
      <c r="I215" s="59"/>
      <c r="J215" s="53"/>
      <c r="K215" s="59"/>
      <c r="L215" s="59"/>
      <c r="M215" s="132"/>
      <c r="N215" s="53"/>
      <c r="O215" s="59"/>
      <c r="P215" s="115"/>
    </row>
    <row r="216" spans="1:18" x14ac:dyDescent="0.25">
      <c r="A216" s="2"/>
      <c r="B216" s="105" t="s">
        <v>1325</v>
      </c>
      <c r="C216" s="114"/>
      <c r="D216" s="162"/>
      <c r="E216" s="53"/>
      <c r="F216" s="59"/>
      <c r="G216" s="120"/>
      <c r="H216" s="115"/>
      <c r="I216" s="59"/>
      <c r="J216" s="53"/>
      <c r="K216" s="59"/>
      <c r="L216" s="59"/>
      <c r="M216" s="132"/>
      <c r="N216" s="53"/>
      <c r="O216" s="59"/>
      <c r="P216" s="115"/>
    </row>
    <row r="217" spans="1:18" x14ac:dyDescent="0.25">
      <c r="A217" s="19">
        <v>15</v>
      </c>
      <c r="B217" s="30" t="s">
        <v>968</v>
      </c>
      <c r="C217" s="114">
        <f>+R217*0.05</f>
        <v>1231.42767204968</v>
      </c>
      <c r="D217" s="162">
        <f>C217/8</f>
        <v>153.92845900621001</v>
      </c>
      <c r="E217" s="53">
        <f>+R217*0.075</f>
        <v>1847.1415080745201</v>
      </c>
      <c r="F217" s="163">
        <f>E217/8</f>
        <v>230.89268850931501</v>
      </c>
      <c r="G217" s="120">
        <f>+R217*0.105</f>
        <v>2585.9981113043282</v>
      </c>
      <c r="H217" s="162">
        <f>G217/8</f>
        <v>323.24976391304102</v>
      </c>
      <c r="I217" s="59">
        <f>+R217*1.04</f>
        <v>25613.695578633346</v>
      </c>
      <c r="J217" s="53">
        <f>+I217*0.075</f>
        <v>1921.0271683975009</v>
      </c>
      <c r="K217" s="59">
        <f>I217/8</f>
        <v>3201.7119473291682</v>
      </c>
      <c r="L217" s="59">
        <f>J217/8</f>
        <v>240.12839604968761</v>
      </c>
      <c r="M217" s="132">
        <f>+I217*1.045</f>
        <v>26766.311879671845</v>
      </c>
      <c r="N217" s="53">
        <f>+M217*0.055</f>
        <v>1472.1471533819515</v>
      </c>
      <c r="O217" s="59">
        <f>M217/8</f>
        <v>3345.7889849589806</v>
      </c>
      <c r="P217" s="115">
        <f>N217/8</f>
        <v>184.01839417274394</v>
      </c>
      <c r="R217">
        <v>24628.553440993601</v>
      </c>
    </row>
    <row r="218" spans="1:18" x14ac:dyDescent="0.25">
      <c r="A218" s="2"/>
      <c r="B218" s="99" t="s">
        <v>245</v>
      </c>
      <c r="C218" s="114"/>
      <c r="D218" s="162"/>
      <c r="E218" s="53"/>
      <c r="F218" s="59"/>
      <c r="G218" s="120"/>
      <c r="H218" s="115"/>
      <c r="I218" s="59"/>
      <c r="J218" s="53"/>
      <c r="K218" s="59"/>
      <c r="L218" s="59"/>
      <c r="M218" s="132"/>
      <c r="N218" s="53"/>
      <c r="O218" s="59"/>
      <c r="P218" s="115"/>
    </row>
    <row r="219" spans="1:18" x14ac:dyDescent="0.25">
      <c r="A219" s="2"/>
      <c r="B219" s="99" t="s">
        <v>1204</v>
      </c>
      <c r="C219" s="114"/>
      <c r="D219" s="162"/>
      <c r="E219" s="53"/>
      <c r="F219" s="59"/>
      <c r="G219" s="120"/>
      <c r="H219" s="115"/>
      <c r="I219" s="59"/>
      <c r="J219" s="53"/>
      <c r="K219" s="59"/>
      <c r="L219" s="59"/>
      <c r="M219" s="132"/>
      <c r="N219" s="53"/>
      <c r="O219" s="59"/>
      <c r="P219" s="115"/>
    </row>
    <row r="220" spans="1:18" x14ac:dyDescent="0.25">
      <c r="A220" s="2"/>
      <c r="B220" s="99" t="s">
        <v>1205</v>
      </c>
      <c r="C220" s="114"/>
      <c r="D220" s="162"/>
      <c r="E220" s="53"/>
      <c r="F220" s="59"/>
      <c r="G220" s="120"/>
      <c r="H220" s="115"/>
      <c r="I220" s="59"/>
      <c r="J220" s="53"/>
      <c r="K220" s="59"/>
      <c r="L220" s="59"/>
      <c r="M220" s="132"/>
      <c r="N220" s="53"/>
      <c r="O220" s="59"/>
      <c r="P220" s="115"/>
    </row>
    <row r="221" spans="1:18" x14ac:dyDescent="0.25">
      <c r="A221" s="2"/>
      <c r="B221" s="99" t="s">
        <v>312</v>
      </c>
      <c r="C221" s="114"/>
      <c r="D221" s="162"/>
      <c r="E221" s="53"/>
      <c r="F221" s="59"/>
      <c r="G221" s="120"/>
      <c r="H221" s="115"/>
      <c r="I221" s="59"/>
      <c r="J221" s="53"/>
      <c r="K221" s="59"/>
      <c r="L221" s="59"/>
      <c r="M221" s="132"/>
      <c r="N221" s="53"/>
      <c r="O221" s="59"/>
      <c r="P221" s="115"/>
    </row>
    <row r="222" spans="1:18" x14ac:dyDescent="0.25">
      <c r="A222" s="2"/>
      <c r="B222" s="99" t="s">
        <v>1206</v>
      </c>
      <c r="C222" s="114"/>
      <c r="D222" s="162"/>
      <c r="E222" s="53"/>
      <c r="F222" s="59"/>
      <c r="G222" s="120"/>
      <c r="H222" s="115"/>
      <c r="I222" s="59"/>
      <c r="J222" s="53"/>
      <c r="K222" s="59"/>
      <c r="L222" s="59"/>
      <c r="M222" s="132"/>
      <c r="N222" s="53"/>
      <c r="O222" s="59"/>
      <c r="P222" s="115"/>
    </row>
    <row r="223" spans="1:18" x14ac:dyDescent="0.25">
      <c r="A223" s="19">
        <v>16</v>
      </c>
      <c r="B223" s="30" t="s">
        <v>756</v>
      </c>
      <c r="C223" s="114">
        <f>+R223*0.05</f>
        <v>1200.8846589175064</v>
      </c>
      <c r="D223" s="162">
        <f>C223/8</f>
        <v>150.1105823646883</v>
      </c>
      <c r="E223" s="53">
        <f>+R223*0.075</f>
        <v>1801.3269883762596</v>
      </c>
      <c r="F223" s="163">
        <f>E223/8</f>
        <v>225.16587354703245</v>
      </c>
      <c r="G223" s="120">
        <f>+R223*0.105</f>
        <v>2521.8577837267635</v>
      </c>
      <c r="H223" s="162">
        <f>G223/8</f>
        <v>315.23222296584544</v>
      </c>
      <c r="I223" s="59">
        <f>+R223*1.04</f>
        <v>24978.400905484134</v>
      </c>
      <c r="J223" s="53">
        <f>+I223*0.075</f>
        <v>1873.3800679113099</v>
      </c>
      <c r="K223" s="59">
        <f>I223/8</f>
        <v>3122.3001131855167</v>
      </c>
      <c r="L223" s="59">
        <f>J223/8</f>
        <v>234.17250848891373</v>
      </c>
      <c r="M223" s="132">
        <f>+I223*1.045</f>
        <v>26102.428946230917</v>
      </c>
      <c r="N223" s="53">
        <f>+M223*0.055</f>
        <v>1435.6335920427005</v>
      </c>
      <c r="O223" s="59">
        <f>M223/8</f>
        <v>3262.8036182788646</v>
      </c>
      <c r="P223" s="115">
        <f>N223/8</f>
        <v>179.45419900533756</v>
      </c>
      <c r="R223">
        <v>24017.693178350128</v>
      </c>
    </row>
    <row r="224" spans="1:18" x14ac:dyDescent="0.25">
      <c r="A224" s="2"/>
      <c r="B224" s="99" t="s">
        <v>245</v>
      </c>
      <c r="C224" s="114"/>
      <c r="D224" s="162"/>
      <c r="E224" s="53"/>
      <c r="F224" s="59"/>
      <c r="G224" s="120"/>
      <c r="H224" s="115"/>
      <c r="I224" s="59"/>
      <c r="J224" s="53"/>
      <c r="K224" s="59"/>
      <c r="L224" s="59"/>
      <c r="M224" s="132"/>
      <c r="N224" s="53"/>
      <c r="O224" s="59"/>
      <c r="P224" s="115"/>
    </row>
    <row r="225" spans="1:18" x14ac:dyDescent="0.25">
      <c r="A225" s="2"/>
      <c r="B225" s="99" t="s">
        <v>1207</v>
      </c>
      <c r="C225" s="114"/>
      <c r="D225" s="162"/>
      <c r="E225" s="53"/>
      <c r="F225" s="59"/>
      <c r="G225" s="120"/>
      <c r="H225" s="115"/>
      <c r="I225" s="59"/>
      <c r="J225" s="53"/>
      <c r="K225" s="59"/>
      <c r="L225" s="59"/>
      <c r="M225" s="132"/>
      <c r="N225" s="53"/>
      <c r="O225" s="59"/>
      <c r="P225" s="115"/>
    </row>
    <row r="226" spans="1:18" x14ac:dyDescent="0.25">
      <c r="A226" s="2"/>
      <c r="B226" s="99" t="s">
        <v>1208</v>
      </c>
      <c r="C226" s="114"/>
      <c r="D226" s="162"/>
      <c r="E226" s="53"/>
      <c r="F226" s="59"/>
      <c r="G226" s="120"/>
      <c r="H226" s="115"/>
      <c r="I226" s="59"/>
      <c r="J226" s="53"/>
      <c r="K226" s="59"/>
      <c r="L226" s="59"/>
      <c r="M226" s="132"/>
      <c r="N226" s="53"/>
      <c r="O226" s="59"/>
      <c r="P226" s="115"/>
    </row>
    <row r="227" spans="1:18" x14ac:dyDescent="0.25">
      <c r="A227" s="2"/>
      <c r="B227" s="99" t="s">
        <v>1209</v>
      </c>
      <c r="C227" s="114"/>
      <c r="D227" s="162"/>
      <c r="E227" s="53"/>
      <c r="F227" s="59"/>
      <c r="G227" s="120"/>
      <c r="H227" s="115"/>
      <c r="I227" s="59"/>
      <c r="J227" s="53"/>
      <c r="K227" s="59"/>
      <c r="L227" s="59"/>
      <c r="M227" s="132"/>
      <c r="N227" s="53"/>
      <c r="O227" s="59"/>
      <c r="P227" s="115"/>
    </row>
    <row r="228" spans="1:18" x14ac:dyDescent="0.25">
      <c r="A228" s="2"/>
      <c r="B228" s="99" t="s">
        <v>1210</v>
      </c>
      <c r="C228" s="114"/>
      <c r="D228" s="162"/>
      <c r="E228" s="53"/>
      <c r="F228" s="59"/>
      <c r="G228" s="120"/>
      <c r="H228" s="115"/>
      <c r="I228" s="59"/>
      <c r="J228" s="53"/>
      <c r="K228" s="59"/>
      <c r="L228" s="59"/>
      <c r="M228" s="132"/>
      <c r="N228" s="53"/>
      <c r="O228" s="59"/>
      <c r="P228" s="115"/>
    </row>
    <row r="229" spans="1:18" x14ac:dyDescent="0.25">
      <c r="A229" s="2"/>
      <c r="B229" s="99" t="s">
        <v>1211</v>
      </c>
      <c r="C229" s="114"/>
      <c r="D229" s="162"/>
      <c r="E229" s="53"/>
      <c r="F229" s="59"/>
      <c r="G229" s="120"/>
      <c r="H229" s="115"/>
      <c r="I229" s="59"/>
      <c r="J229" s="53"/>
      <c r="K229" s="59"/>
      <c r="L229" s="59"/>
      <c r="M229" s="132"/>
      <c r="N229" s="53"/>
      <c r="O229" s="59"/>
      <c r="P229" s="115"/>
    </row>
    <row r="230" spans="1:18" x14ac:dyDescent="0.25">
      <c r="A230" s="2"/>
      <c r="B230" s="99" t="s">
        <v>1212</v>
      </c>
      <c r="C230" s="114"/>
      <c r="D230" s="162"/>
      <c r="E230" s="53"/>
      <c r="F230" s="59"/>
      <c r="G230" s="120"/>
      <c r="H230" s="115"/>
      <c r="I230" s="59"/>
      <c r="J230" s="53"/>
      <c r="K230" s="59"/>
      <c r="L230" s="59"/>
      <c r="M230" s="132"/>
      <c r="N230" s="53"/>
      <c r="O230" s="59"/>
      <c r="P230" s="115"/>
    </row>
    <row r="231" spans="1:18" x14ac:dyDescent="0.25">
      <c r="A231" s="2"/>
      <c r="B231" s="99" t="s">
        <v>1213</v>
      </c>
      <c r="C231" s="114"/>
      <c r="D231" s="162"/>
      <c r="E231" s="53"/>
      <c r="F231" s="59"/>
      <c r="G231" s="120"/>
      <c r="H231" s="115"/>
      <c r="I231" s="59"/>
      <c r="J231" s="53"/>
      <c r="K231" s="59"/>
      <c r="L231" s="59"/>
      <c r="M231" s="132"/>
      <c r="N231" s="53"/>
      <c r="O231" s="59"/>
      <c r="P231" s="115"/>
    </row>
    <row r="232" spans="1:18" x14ac:dyDescent="0.25">
      <c r="A232" s="2"/>
      <c r="B232" s="99" t="s">
        <v>1214</v>
      </c>
      <c r="C232" s="114"/>
      <c r="D232" s="162"/>
      <c r="E232" s="53"/>
      <c r="F232" s="59"/>
      <c r="G232" s="120"/>
      <c r="H232" s="115"/>
      <c r="I232" s="59"/>
      <c r="J232" s="53"/>
      <c r="K232" s="59"/>
      <c r="L232" s="59"/>
      <c r="M232" s="132"/>
      <c r="N232" s="53"/>
      <c r="O232" s="59"/>
      <c r="P232" s="115"/>
    </row>
    <row r="233" spans="1:18" x14ac:dyDescent="0.25">
      <c r="A233" s="2"/>
      <c r="B233" s="105" t="s">
        <v>1326</v>
      </c>
      <c r="C233" s="114"/>
      <c r="D233" s="162"/>
      <c r="E233" s="53"/>
      <c r="F233" s="59"/>
      <c r="G233" s="120"/>
      <c r="H233" s="115"/>
      <c r="I233" s="59"/>
      <c r="J233" s="53"/>
      <c r="K233" s="59"/>
      <c r="L233" s="59"/>
      <c r="M233" s="132"/>
      <c r="N233" s="53"/>
      <c r="O233" s="59"/>
      <c r="P233" s="115"/>
    </row>
    <row r="234" spans="1:18" x14ac:dyDescent="0.25">
      <c r="A234" s="19">
        <v>17</v>
      </c>
      <c r="B234" s="30" t="s">
        <v>1215</v>
      </c>
      <c r="C234" s="114">
        <f>+R234*0.05</f>
        <v>1231.42767204968</v>
      </c>
      <c r="D234" s="162">
        <f>C234/8</f>
        <v>153.92845900621001</v>
      </c>
      <c r="E234" s="53">
        <f>+R234*0.075</f>
        <v>1847.1415080745201</v>
      </c>
      <c r="F234" s="163">
        <f>E234/8</f>
        <v>230.89268850931501</v>
      </c>
      <c r="G234" s="120">
        <f>+R234*0.105</f>
        <v>2585.9981113043282</v>
      </c>
      <c r="H234" s="162">
        <f>G234/8</f>
        <v>323.24976391304102</v>
      </c>
      <c r="I234" s="59">
        <f>+R234*1.04</f>
        <v>25613.695578633346</v>
      </c>
      <c r="J234" s="53">
        <f>+I234*0.075</f>
        <v>1921.0271683975009</v>
      </c>
      <c r="K234" s="59">
        <f>I234/8</f>
        <v>3201.7119473291682</v>
      </c>
      <c r="L234" s="59">
        <f>J234/8</f>
        <v>240.12839604968761</v>
      </c>
      <c r="M234" s="132">
        <f>+I234*1.045</f>
        <v>26766.311879671845</v>
      </c>
      <c r="N234" s="53">
        <f>+M234*0.055</f>
        <v>1472.1471533819515</v>
      </c>
      <c r="O234" s="59">
        <f>M234/8</f>
        <v>3345.7889849589806</v>
      </c>
      <c r="P234" s="115">
        <f>N234/8</f>
        <v>184.01839417274394</v>
      </c>
      <c r="R234">
        <v>24628.553440993601</v>
      </c>
    </row>
    <row r="235" spans="1:18" x14ac:dyDescent="0.25">
      <c r="A235" s="2"/>
      <c r="B235" s="99" t="s">
        <v>245</v>
      </c>
      <c r="C235" s="114"/>
      <c r="D235" s="162"/>
      <c r="E235" s="53"/>
      <c r="F235" s="59"/>
      <c r="G235" s="120"/>
      <c r="H235" s="115"/>
      <c r="I235" s="59"/>
      <c r="J235" s="53"/>
      <c r="K235" s="59"/>
      <c r="L235" s="59"/>
      <c r="M235" s="132"/>
      <c r="N235" s="53"/>
      <c r="O235" s="59"/>
      <c r="P235" s="115"/>
    </row>
    <row r="236" spans="1:18" x14ac:dyDescent="0.25">
      <c r="A236" s="2"/>
      <c r="B236" s="103" t="s">
        <v>1246</v>
      </c>
      <c r="C236" s="114"/>
      <c r="D236" s="162"/>
      <c r="E236" s="53"/>
      <c r="F236" s="59"/>
      <c r="G236" s="120"/>
      <c r="H236" s="115"/>
      <c r="I236" s="59"/>
      <c r="J236" s="53"/>
      <c r="K236" s="59"/>
      <c r="L236" s="59"/>
      <c r="M236" s="132"/>
      <c r="N236" s="53"/>
      <c r="O236" s="59"/>
      <c r="P236" s="115"/>
    </row>
    <row r="237" spans="1:18" x14ac:dyDescent="0.25">
      <c r="A237" s="2"/>
      <c r="B237" s="99" t="s">
        <v>199</v>
      </c>
      <c r="C237" s="114"/>
      <c r="D237" s="162"/>
      <c r="E237" s="53"/>
      <c r="F237" s="59"/>
      <c r="G237" s="120"/>
      <c r="H237" s="115"/>
      <c r="I237" s="59"/>
      <c r="J237" s="53"/>
      <c r="K237" s="59"/>
      <c r="L237" s="59"/>
      <c r="M237" s="132"/>
      <c r="N237" s="53"/>
      <c r="O237" s="59"/>
      <c r="P237" s="115"/>
    </row>
    <row r="238" spans="1:18" x14ac:dyDescent="0.25">
      <c r="A238" s="19">
        <v>18</v>
      </c>
      <c r="B238" s="30" t="s">
        <v>1248</v>
      </c>
      <c r="C238" s="114">
        <f>+R238*0.05</f>
        <v>1200.8846589175064</v>
      </c>
      <c r="D238" s="162">
        <f>C238/8</f>
        <v>150.1105823646883</v>
      </c>
      <c r="E238" s="53">
        <f>+R238*0.075</f>
        <v>1801.3269883762596</v>
      </c>
      <c r="F238" s="163">
        <f>E238/8</f>
        <v>225.16587354703245</v>
      </c>
      <c r="G238" s="120">
        <f>+R238*0.105</f>
        <v>2521.8577837267635</v>
      </c>
      <c r="H238" s="162">
        <f>G238/8</f>
        <v>315.23222296584544</v>
      </c>
      <c r="I238" s="59">
        <f>+R238*1.04</f>
        <v>24978.400905484134</v>
      </c>
      <c r="J238" s="53">
        <f>+I238*0.075</f>
        <v>1873.3800679113099</v>
      </c>
      <c r="K238" s="59">
        <f>I238/8</f>
        <v>3122.3001131855167</v>
      </c>
      <c r="L238" s="59">
        <f>J238/8</f>
        <v>234.17250848891373</v>
      </c>
      <c r="M238" s="132">
        <f>+I238*1.045</f>
        <v>26102.428946230917</v>
      </c>
      <c r="N238" s="53">
        <f>+M238*0.055</f>
        <v>1435.6335920427005</v>
      </c>
      <c r="O238" s="59">
        <f>M238/8</f>
        <v>3262.8036182788646</v>
      </c>
      <c r="P238" s="115">
        <f>N238/8</f>
        <v>179.45419900533756</v>
      </c>
      <c r="R238">
        <v>24017.693178350128</v>
      </c>
    </row>
    <row r="239" spans="1:18" x14ac:dyDescent="0.25">
      <c r="A239" s="2"/>
      <c r="B239" s="99" t="s">
        <v>245</v>
      </c>
      <c r="C239" s="114"/>
      <c r="D239" s="162"/>
      <c r="E239" s="53"/>
      <c r="F239" s="59"/>
      <c r="G239" s="120"/>
      <c r="H239" s="115"/>
      <c r="I239" s="59"/>
      <c r="J239" s="53"/>
      <c r="K239" s="59"/>
      <c r="L239" s="59"/>
      <c r="M239" s="132"/>
      <c r="N239" s="53"/>
      <c r="O239" s="59"/>
      <c r="P239" s="115"/>
    </row>
    <row r="240" spans="1:18" x14ac:dyDescent="0.25">
      <c r="A240" s="2"/>
      <c r="B240" s="99" t="s">
        <v>1249</v>
      </c>
      <c r="C240" s="114"/>
      <c r="D240" s="162"/>
      <c r="E240" s="53"/>
      <c r="F240" s="59"/>
      <c r="G240" s="120"/>
      <c r="H240" s="115"/>
      <c r="I240" s="59"/>
      <c r="J240" s="53"/>
      <c r="K240" s="59"/>
      <c r="L240" s="59"/>
      <c r="M240" s="132"/>
      <c r="N240" s="53"/>
      <c r="O240" s="59"/>
      <c r="P240" s="115"/>
    </row>
    <row r="241" spans="1:18" x14ac:dyDescent="0.25">
      <c r="A241" s="2"/>
      <c r="B241" s="99" t="s">
        <v>1250</v>
      </c>
      <c r="C241" s="114"/>
      <c r="D241" s="162"/>
      <c r="E241" s="53"/>
      <c r="F241" s="59"/>
      <c r="G241" s="120"/>
      <c r="H241" s="115"/>
      <c r="I241" s="59"/>
      <c r="J241" s="53"/>
      <c r="K241" s="59"/>
      <c r="L241" s="59"/>
      <c r="M241" s="132"/>
      <c r="N241" s="53"/>
      <c r="O241" s="59"/>
      <c r="P241" s="115"/>
    </row>
    <row r="242" spans="1:18" x14ac:dyDescent="0.25">
      <c r="A242" s="2"/>
      <c r="B242" s="99" t="s">
        <v>1311</v>
      </c>
      <c r="C242" s="114"/>
      <c r="D242" s="162"/>
      <c r="E242" s="53"/>
      <c r="F242" s="59"/>
      <c r="G242" s="120"/>
      <c r="H242" s="115"/>
      <c r="I242" s="59"/>
      <c r="J242" s="53"/>
      <c r="K242" s="59"/>
      <c r="L242" s="59"/>
      <c r="M242" s="132"/>
      <c r="N242" s="53"/>
      <c r="O242" s="59"/>
      <c r="P242" s="115"/>
    </row>
    <row r="243" spans="1:18" x14ac:dyDescent="0.25">
      <c r="A243" s="2"/>
      <c r="B243" s="99" t="s">
        <v>1312</v>
      </c>
      <c r="C243" s="114"/>
      <c r="D243" s="162"/>
      <c r="E243" s="53"/>
      <c r="F243" s="59"/>
      <c r="G243" s="120"/>
      <c r="H243" s="115"/>
      <c r="I243" s="59"/>
      <c r="J243" s="53"/>
      <c r="K243" s="59"/>
      <c r="L243" s="59"/>
      <c r="M243" s="132"/>
      <c r="N243" s="53"/>
      <c r="O243" s="59"/>
      <c r="P243" s="115"/>
    </row>
    <row r="244" spans="1:18" x14ac:dyDescent="0.25">
      <c r="A244" s="2"/>
      <c r="B244" s="99" t="s">
        <v>1313</v>
      </c>
      <c r="C244" s="114"/>
      <c r="D244" s="162"/>
      <c r="E244" s="53"/>
      <c r="F244" s="59"/>
      <c r="G244" s="120"/>
      <c r="H244" s="115"/>
      <c r="I244" s="59"/>
      <c r="J244" s="53"/>
      <c r="K244" s="59"/>
      <c r="L244" s="59"/>
      <c r="M244" s="132"/>
      <c r="N244" s="53"/>
      <c r="O244" s="59"/>
      <c r="P244" s="115"/>
    </row>
    <row r="245" spans="1:18" x14ac:dyDescent="0.25">
      <c r="A245" s="2"/>
      <c r="B245" s="105" t="s">
        <v>1327</v>
      </c>
      <c r="C245" s="114"/>
      <c r="D245" s="162"/>
      <c r="E245" s="53"/>
      <c r="F245" s="59"/>
      <c r="G245" s="120"/>
      <c r="H245" s="115"/>
      <c r="I245" s="59"/>
      <c r="J245" s="53"/>
      <c r="K245" s="59"/>
      <c r="L245" s="59"/>
      <c r="M245" s="132"/>
      <c r="N245" s="53"/>
      <c r="O245" s="59"/>
      <c r="P245" s="115"/>
    </row>
    <row r="246" spans="1:18" x14ac:dyDescent="0.25">
      <c r="A246" s="19">
        <v>19</v>
      </c>
      <c r="B246" s="30" t="s">
        <v>1314</v>
      </c>
      <c r="C246" s="114">
        <f>+R246*0.05</f>
        <v>1231.42767204968</v>
      </c>
      <c r="D246" s="162">
        <f>C246/8</f>
        <v>153.92845900621001</v>
      </c>
      <c r="E246" s="53">
        <f>+R246*0.075</f>
        <v>1847.1415080745201</v>
      </c>
      <c r="F246" s="163">
        <f>E246/8</f>
        <v>230.89268850931501</v>
      </c>
      <c r="G246" s="120">
        <f>+R246*0.105</f>
        <v>2585.9981113043282</v>
      </c>
      <c r="H246" s="162">
        <f>G246/8</f>
        <v>323.24976391304102</v>
      </c>
      <c r="I246" s="59">
        <f>+R246*1.04</f>
        <v>25613.695578633346</v>
      </c>
      <c r="J246" s="53">
        <f>+I246*0.075</f>
        <v>1921.0271683975009</v>
      </c>
      <c r="K246" s="59">
        <f>I246/8</f>
        <v>3201.7119473291682</v>
      </c>
      <c r="L246" s="59">
        <f>J246/8</f>
        <v>240.12839604968761</v>
      </c>
      <c r="M246" s="132">
        <f>+I246*1.045</f>
        <v>26766.311879671845</v>
      </c>
      <c r="N246" s="53">
        <f>+M246*0.055</f>
        <v>1472.1471533819515</v>
      </c>
      <c r="O246" s="59">
        <f>M246/8</f>
        <v>3345.7889849589806</v>
      </c>
      <c r="P246" s="115">
        <f>N246/8</f>
        <v>184.01839417274394</v>
      </c>
      <c r="R246">
        <v>24628.553440993601</v>
      </c>
    </row>
    <row r="247" spans="1:18" x14ac:dyDescent="0.25">
      <c r="A247" s="2"/>
      <c r="B247" s="99" t="s">
        <v>1315</v>
      </c>
      <c r="C247" s="114"/>
      <c r="D247" s="162"/>
      <c r="E247" s="53"/>
      <c r="F247" s="59"/>
      <c r="G247" s="120"/>
      <c r="H247" s="115"/>
      <c r="I247" s="59"/>
      <c r="J247" s="53"/>
      <c r="K247" s="59"/>
      <c r="L247" s="59"/>
      <c r="M247" s="132"/>
      <c r="N247" s="53"/>
      <c r="O247" s="59"/>
      <c r="P247" s="115"/>
    </row>
    <row r="248" spans="1:18" x14ac:dyDescent="0.25">
      <c r="A248" s="19">
        <v>20</v>
      </c>
      <c r="B248" s="30" t="s">
        <v>637</v>
      </c>
      <c r="C248" s="114">
        <f>+R248*0.05</f>
        <v>1341.308511894473</v>
      </c>
      <c r="D248" s="162">
        <f>C248/8</f>
        <v>167.66356398680912</v>
      </c>
      <c r="E248" s="53">
        <f>+R248*0.075</f>
        <v>2011.9627678417094</v>
      </c>
      <c r="F248" s="163">
        <f>E248/8</f>
        <v>251.49534598021367</v>
      </c>
      <c r="G248" s="120">
        <f>+R248*0.105</f>
        <v>2816.7478749783932</v>
      </c>
      <c r="H248" s="162">
        <f>G248/8</f>
        <v>352.09348437229914</v>
      </c>
      <c r="I248" s="59">
        <f>+R248*1.04</f>
        <v>27899.21704740504</v>
      </c>
      <c r="J248" s="53">
        <f>+I248*0.075</f>
        <v>2092.4412785553777</v>
      </c>
      <c r="K248" s="59">
        <f>I248/8</f>
        <v>3487.40213092563</v>
      </c>
      <c r="L248" s="59">
        <f>J248/8</f>
        <v>261.55515981942222</v>
      </c>
      <c r="M248" s="132">
        <f>+I248*1.045</f>
        <v>29154.681814538264</v>
      </c>
      <c r="N248" s="53">
        <f>+M248*0.055</f>
        <v>1603.5074997996046</v>
      </c>
      <c r="O248" s="59">
        <f>M248/8</f>
        <v>3644.335226817283</v>
      </c>
      <c r="P248" s="115">
        <f>N248/8</f>
        <v>200.43843747495058</v>
      </c>
      <c r="R248">
        <v>26826.170237889459</v>
      </c>
    </row>
    <row r="249" spans="1:18" ht="26.25" customHeight="1" x14ac:dyDescent="0.25">
      <c r="A249" s="2"/>
      <c r="B249" s="103" t="s">
        <v>1316</v>
      </c>
      <c r="C249" s="114"/>
      <c r="D249" s="162"/>
      <c r="E249" s="53"/>
      <c r="F249" s="59"/>
      <c r="G249" s="120"/>
      <c r="H249" s="115"/>
      <c r="I249" s="59"/>
      <c r="J249" s="53"/>
      <c r="K249" s="59"/>
      <c r="L249" s="59"/>
      <c r="M249" s="132"/>
      <c r="N249" s="53"/>
      <c r="O249" s="59"/>
      <c r="P249" s="115"/>
    </row>
    <row r="250" spans="1:18" x14ac:dyDescent="0.25">
      <c r="A250" s="2"/>
      <c r="B250" s="105" t="s">
        <v>1328</v>
      </c>
      <c r="C250" s="114"/>
      <c r="D250" s="162"/>
      <c r="E250" s="53"/>
      <c r="F250" s="59"/>
      <c r="G250" s="120"/>
      <c r="H250" s="115"/>
      <c r="I250" s="59"/>
      <c r="J250" s="53"/>
      <c r="K250" s="59"/>
      <c r="L250" s="59"/>
      <c r="M250" s="132"/>
      <c r="N250" s="53"/>
      <c r="O250" s="59"/>
      <c r="P250" s="115"/>
    </row>
    <row r="251" spans="1:18" x14ac:dyDescent="0.25">
      <c r="A251" s="19">
        <v>21</v>
      </c>
      <c r="B251" s="30" t="s">
        <v>639</v>
      </c>
      <c r="C251" s="114">
        <f>+R251*0.05</f>
        <v>1320.1803322998983</v>
      </c>
      <c r="D251" s="162">
        <f>C251/8</f>
        <v>165.02254153748729</v>
      </c>
      <c r="E251" s="53">
        <f>+R251*0.075</f>
        <v>1980.2704984498471</v>
      </c>
      <c r="F251" s="163">
        <f>E251/8</f>
        <v>247.53381230623089</v>
      </c>
      <c r="G251" s="120">
        <f>+R251*0.105</f>
        <v>2772.3786978297858</v>
      </c>
      <c r="H251" s="162">
        <f>G251/8</f>
        <v>346.54733722872322</v>
      </c>
      <c r="I251" s="59">
        <f>+R251*1.04</f>
        <v>27459.750911837884</v>
      </c>
      <c r="J251" s="53">
        <f>+I251*0.075</f>
        <v>2059.4813183878414</v>
      </c>
      <c r="K251" s="59">
        <f>I251/8</f>
        <v>3432.4688639797355</v>
      </c>
      <c r="L251" s="59">
        <f>J251/8</f>
        <v>257.43516479848017</v>
      </c>
      <c r="M251" s="132">
        <f>+I251*1.045</f>
        <v>28695.439702870586</v>
      </c>
      <c r="N251" s="53">
        <f>+M251*0.055</f>
        <v>1578.2491836578822</v>
      </c>
      <c r="O251" s="59">
        <f>M251/8</f>
        <v>3586.9299628588233</v>
      </c>
      <c r="P251" s="115">
        <f>N251/8</f>
        <v>197.28114795723528</v>
      </c>
      <c r="R251">
        <v>26403.606645997963</v>
      </c>
    </row>
    <row r="252" spans="1:18" ht="25.5" customHeight="1" x14ac:dyDescent="0.25">
      <c r="A252" s="2"/>
      <c r="B252" s="103" t="s">
        <v>804</v>
      </c>
      <c r="C252" s="114"/>
      <c r="D252" s="162"/>
      <c r="E252" s="53"/>
      <c r="F252" s="59"/>
      <c r="G252" s="120"/>
      <c r="H252" s="115"/>
      <c r="I252" s="59"/>
      <c r="J252" s="53"/>
      <c r="K252" s="59"/>
      <c r="L252" s="59"/>
      <c r="M252" s="132"/>
      <c r="N252" s="53"/>
      <c r="O252" s="59"/>
      <c r="P252" s="115"/>
    </row>
    <row r="253" spans="1:18" x14ac:dyDescent="0.25">
      <c r="A253" s="2"/>
      <c r="B253" s="58" t="s">
        <v>600</v>
      </c>
      <c r="C253" s="114"/>
      <c r="D253" s="162"/>
      <c r="E253" s="53"/>
      <c r="F253" s="59"/>
      <c r="G253" s="120"/>
      <c r="H253" s="115"/>
      <c r="I253" s="59"/>
      <c r="J253" s="53"/>
      <c r="K253" s="59"/>
      <c r="L253" s="59"/>
      <c r="M253" s="132"/>
      <c r="N253" s="53"/>
      <c r="O253" s="59"/>
      <c r="P253" s="115"/>
    </row>
    <row r="254" spans="1:18" x14ac:dyDescent="0.25">
      <c r="A254" s="2"/>
      <c r="B254" s="105" t="s">
        <v>900</v>
      </c>
      <c r="C254" s="114"/>
      <c r="D254" s="162"/>
      <c r="E254" s="53"/>
      <c r="F254" s="59"/>
      <c r="G254" s="120"/>
      <c r="H254" s="115"/>
      <c r="I254" s="59"/>
      <c r="J254" s="53"/>
      <c r="K254" s="59"/>
      <c r="L254" s="59"/>
      <c r="M254" s="132"/>
      <c r="N254" s="53"/>
      <c r="O254" s="59"/>
      <c r="P254" s="115"/>
    </row>
    <row r="255" spans="1:18" x14ac:dyDescent="0.25">
      <c r="A255" s="2"/>
      <c r="B255" s="105" t="s">
        <v>915</v>
      </c>
      <c r="C255" s="114"/>
      <c r="D255" s="162"/>
      <c r="E255" s="53"/>
      <c r="F255" s="59"/>
      <c r="G255" s="120"/>
      <c r="H255" s="115"/>
      <c r="I255" s="59"/>
      <c r="J255" s="53"/>
      <c r="K255" s="59"/>
      <c r="L255" s="59"/>
      <c r="M255" s="132"/>
      <c r="N255" s="53"/>
      <c r="O255" s="59"/>
      <c r="P255" s="115"/>
    </row>
    <row r="256" spans="1:18" x14ac:dyDescent="0.25">
      <c r="A256" s="19">
        <v>22</v>
      </c>
      <c r="B256" s="30" t="s">
        <v>653</v>
      </c>
      <c r="C256" s="114">
        <f>+R256*0.05</f>
        <v>1341.308511894473</v>
      </c>
      <c r="D256" s="162">
        <f>C256/8</f>
        <v>167.66356398680912</v>
      </c>
      <c r="E256" s="53">
        <f>+R256*0.075</f>
        <v>2011.9627678417094</v>
      </c>
      <c r="F256" s="163">
        <f>E256/8</f>
        <v>251.49534598021367</v>
      </c>
      <c r="G256" s="120">
        <f>+R256*0.105</f>
        <v>2816.7478749783932</v>
      </c>
      <c r="H256" s="162">
        <f>G256/8</f>
        <v>352.09348437229914</v>
      </c>
      <c r="I256" s="59">
        <f>+R256*1.04</f>
        <v>27899.21704740504</v>
      </c>
      <c r="J256" s="53">
        <f>+I256*0.075</f>
        <v>2092.4412785553777</v>
      </c>
      <c r="K256" s="59">
        <f>I256/8</f>
        <v>3487.40213092563</v>
      </c>
      <c r="L256" s="59">
        <f>J256/8</f>
        <v>261.55515981942222</v>
      </c>
      <c r="M256" s="132">
        <f>+I256*1.045</f>
        <v>29154.681814538264</v>
      </c>
      <c r="N256" s="53">
        <f>+M256*0.055</f>
        <v>1603.5074997996046</v>
      </c>
      <c r="O256" s="59">
        <f>M256/8</f>
        <v>3644.335226817283</v>
      </c>
      <c r="P256" s="115">
        <f>N256/8</f>
        <v>200.43843747495058</v>
      </c>
      <c r="R256">
        <v>26826.170237889459</v>
      </c>
    </row>
    <row r="257" spans="1:18" ht="24" customHeight="1" x14ac:dyDescent="0.25">
      <c r="A257" s="2"/>
      <c r="B257" s="103" t="s">
        <v>200</v>
      </c>
      <c r="C257" s="114"/>
      <c r="D257" s="162"/>
      <c r="E257" s="53"/>
      <c r="F257" s="59"/>
      <c r="G257" s="120"/>
      <c r="H257" s="115"/>
      <c r="I257" s="59"/>
      <c r="J257" s="53"/>
      <c r="K257" s="59"/>
      <c r="L257" s="59"/>
      <c r="M257" s="132"/>
      <c r="N257" s="53"/>
      <c r="O257" s="59"/>
      <c r="P257" s="115"/>
    </row>
    <row r="258" spans="1:18" x14ac:dyDescent="0.25">
      <c r="A258" s="2"/>
      <c r="B258" s="99" t="s">
        <v>201</v>
      </c>
      <c r="C258" s="114"/>
      <c r="D258" s="162"/>
      <c r="E258" s="53"/>
      <c r="F258" s="59"/>
      <c r="G258" s="120"/>
      <c r="H258" s="115"/>
      <c r="I258" s="59"/>
      <c r="J258" s="53"/>
      <c r="K258" s="59"/>
      <c r="L258" s="59"/>
      <c r="M258" s="132"/>
      <c r="N258" s="53"/>
      <c r="O258" s="59"/>
      <c r="P258" s="115"/>
    </row>
    <row r="259" spans="1:18" x14ac:dyDescent="0.25">
      <c r="A259" s="2"/>
      <c r="B259" s="99" t="s">
        <v>202</v>
      </c>
      <c r="C259" s="114"/>
      <c r="D259" s="162"/>
      <c r="E259" s="53"/>
      <c r="F259" s="59"/>
      <c r="G259" s="120"/>
      <c r="H259" s="115"/>
      <c r="I259" s="59"/>
      <c r="J259" s="53"/>
      <c r="K259" s="59"/>
      <c r="L259" s="59"/>
      <c r="M259" s="132"/>
      <c r="N259" s="53"/>
      <c r="O259" s="59"/>
      <c r="P259" s="115"/>
    </row>
    <row r="260" spans="1:18" x14ac:dyDescent="0.25">
      <c r="A260" s="2"/>
      <c r="B260" s="99" t="s">
        <v>374</v>
      </c>
      <c r="C260" s="114"/>
      <c r="D260" s="162"/>
      <c r="E260" s="53"/>
      <c r="F260" s="59"/>
      <c r="G260" s="120"/>
      <c r="H260" s="115"/>
      <c r="I260" s="59"/>
      <c r="J260" s="53"/>
      <c r="K260" s="59"/>
      <c r="L260" s="59"/>
      <c r="M260" s="132"/>
      <c r="N260" s="53"/>
      <c r="O260" s="59"/>
      <c r="P260" s="115"/>
    </row>
    <row r="261" spans="1:18" x14ac:dyDescent="0.25">
      <c r="A261" s="2"/>
      <c r="B261" s="99" t="s">
        <v>203</v>
      </c>
      <c r="C261" s="114"/>
      <c r="D261" s="162"/>
      <c r="E261" s="53"/>
      <c r="F261" s="59"/>
      <c r="G261" s="120"/>
      <c r="H261" s="115"/>
      <c r="I261" s="59"/>
      <c r="J261" s="53"/>
      <c r="K261" s="59"/>
      <c r="L261" s="59"/>
      <c r="M261" s="132"/>
      <c r="N261" s="53"/>
      <c r="O261" s="59"/>
      <c r="P261" s="115"/>
    </row>
    <row r="262" spans="1:18" x14ac:dyDescent="0.25">
      <c r="A262" s="2"/>
      <c r="B262" s="99" t="s">
        <v>204</v>
      </c>
      <c r="C262" s="114"/>
      <c r="D262" s="162"/>
      <c r="E262" s="53"/>
      <c r="F262" s="59"/>
      <c r="G262" s="120"/>
      <c r="H262" s="115"/>
      <c r="I262" s="59"/>
      <c r="J262" s="53"/>
      <c r="K262" s="59"/>
      <c r="L262" s="59"/>
      <c r="M262" s="132"/>
      <c r="N262" s="53"/>
      <c r="O262" s="59"/>
      <c r="P262" s="115"/>
    </row>
    <row r="263" spans="1:18" x14ac:dyDescent="0.25">
      <c r="A263" s="2"/>
      <c r="B263" s="99" t="s">
        <v>205</v>
      </c>
      <c r="C263" s="114"/>
      <c r="D263" s="162"/>
      <c r="E263" s="53"/>
      <c r="F263" s="59"/>
      <c r="G263" s="120"/>
      <c r="H263" s="115"/>
      <c r="I263" s="59"/>
      <c r="J263" s="53"/>
      <c r="K263" s="59"/>
      <c r="L263" s="59"/>
      <c r="M263" s="132"/>
      <c r="N263" s="53"/>
      <c r="O263" s="59"/>
      <c r="P263" s="115"/>
    </row>
    <row r="264" spans="1:18" x14ac:dyDescent="0.25">
      <c r="A264" s="2"/>
      <c r="B264" s="99" t="s">
        <v>206</v>
      </c>
      <c r="C264" s="114"/>
      <c r="D264" s="162"/>
      <c r="E264" s="53"/>
      <c r="F264" s="59"/>
      <c r="G264" s="120"/>
      <c r="H264" s="115"/>
      <c r="I264" s="59"/>
      <c r="J264" s="53"/>
      <c r="K264" s="59"/>
      <c r="L264" s="59"/>
      <c r="M264" s="132"/>
      <c r="N264" s="53"/>
      <c r="O264" s="59"/>
      <c r="P264" s="115"/>
    </row>
    <row r="265" spans="1:18" x14ac:dyDescent="0.25">
      <c r="A265" s="2"/>
      <c r="B265" s="99" t="s">
        <v>557</v>
      </c>
      <c r="C265" s="114"/>
      <c r="D265" s="162"/>
      <c r="E265" s="53"/>
      <c r="F265" s="59"/>
      <c r="G265" s="120"/>
      <c r="H265" s="115"/>
      <c r="I265" s="59"/>
      <c r="J265" s="53"/>
      <c r="K265" s="59"/>
      <c r="L265" s="59"/>
      <c r="M265" s="132"/>
      <c r="N265" s="53"/>
      <c r="O265" s="59"/>
      <c r="P265" s="115"/>
    </row>
    <row r="266" spans="1:18" x14ac:dyDescent="0.25">
      <c r="A266" s="19">
        <v>23</v>
      </c>
      <c r="B266" s="30" t="s">
        <v>968</v>
      </c>
      <c r="C266" s="114">
        <f>+R266*0.05</f>
        <v>1231.42767204968</v>
      </c>
      <c r="D266" s="162">
        <f>C266/8</f>
        <v>153.92845900621001</v>
      </c>
      <c r="E266" s="53">
        <f>+R266*0.075</f>
        <v>1847.1415080745201</v>
      </c>
      <c r="F266" s="163">
        <f>E266/8</f>
        <v>230.89268850931501</v>
      </c>
      <c r="G266" s="120">
        <f>+R266*0.105</f>
        <v>2585.9981113043282</v>
      </c>
      <c r="H266" s="162">
        <f>G266/8</f>
        <v>323.24976391304102</v>
      </c>
      <c r="I266" s="59">
        <f>+R266*1.04</f>
        <v>25613.695578633346</v>
      </c>
      <c r="J266" s="53">
        <f>+I266*0.075</f>
        <v>1921.0271683975009</v>
      </c>
      <c r="K266" s="59">
        <f>I266/8</f>
        <v>3201.7119473291682</v>
      </c>
      <c r="L266" s="59">
        <f>J266/8</f>
        <v>240.12839604968761</v>
      </c>
      <c r="M266" s="132">
        <f>+I266*1.045</f>
        <v>26766.311879671845</v>
      </c>
      <c r="N266" s="53">
        <f>+M266*0.055</f>
        <v>1472.1471533819515</v>
      </c>
      <c r="O266" s="59">
        <f>M266/8</f>
        <v>3345.7889849589806</v>
      </c>
      <c r="P266" s="115">
        <f>N266/8</f>
        <v>184.01839417274394</v>
      </c>
      <c r="R266">
        <v>24628.553440993601</v>
      </c>
    </row>
    <row r="267" spans="1:18" x14ac:dyDescent="0.25">
      <c r="A267" s="2"/>
      <c r="B267" s="103" t="s">
        <v>558</v>
      </c>
      <c r="C267" s="114"/>
      <c r="D267" s="162"/>
      <c r="E267" s="53"/>
      <c r="F267" s="59"/>
      <c r="G267" s="120"/>
      <c r="H267" s="115"/>
      <c r="I267" s="59"/>
      <c r="J267" s="53"/>
      <c r="K267" s="59"/>
      <c r="L267" s="59"/>
      <c r="M267" s="132"/>
      <c r="N267" s="53"/>
      <c r="O267" s="59"/>
      <c r="P267" s="115"/>
    </row>
    <row r="268" spans="1:18" x14ac:dyDescent="0.25">
      <c r="A268" s="2"/>
      <c r="B268" s="99" t="s">
        <v>559</v>
      </c>
      <c r="C268" s="114"/>
      <c r="D268" s="162"/>
      <c r="E268" s="53"/>
      <c r="F268" s="59"/>
      <c r="G268" s="120"/>
      <c r="H268" s="115"/>
      <c r="I268" s="59"/>
      <c r="J268" s="53"/>
      <c r="K268" s="59"/>
      <c r="L268" s="59"/>
      <c r="M268" s="132"/>
      <c r="N268" s="53"/>
      <c r="O268" s="59"/>
      <c r="P268" s="115"/>
    </row>
    <row r="269" spans="1:18" x14ac:dyDescent="0.25">
      <c r="A269" s="2"/>
      <c r="B269" s="99" t="s">
        <v>560</v>
      </c>
      <c r="C269" s="114"/>
      <c r="D269" s="162"/>
      <c r="E269" s="53"/>
      <c r="F269" s="59"/>
      <c r="G269" s="120"/>
      <c r="H269" s="115"/>
      <c r="I269" s="59"/>
      <c r="J269" s="53"/>
      <c r="K269" s="59"/>
      <c r="L269" s="59"/>
      <c r="M269" s="132"/>
      <c r="N269" s="53"/>
      <c r="O269" s="59"/>
      <c r="P269" s="115"/>
    </row>
    <row r="270" spans="1:18" x14ac:dyDescent="0.25">
      <c r="A270" s="2"/>
      <c r="B270" s="99" t="s">
        <v>561</v>
      </c>
      <c r="C270" s="114"/>
      <c r="D270" s="162"/>
      <c r="E270" s="53"/>
      <c r="F270" s="59"/>
      <c r="G270" s="120"/>
      <c r="H270" s="115"/>
      <c r="I270" s="59"/>
      <c r="J270" s="53"/>
      <c r="K270" s="59"/>
      <c r="L270" s="59"/>
      <c r="M270" s="132"/>
      <c r="N270" s="53"/>
      <c r="O270" s="59"/>
      <c r="P270" s="115"/>
    </row>
    <row r="271" spans="1:18" x14ac:dyDescent="0.25">
      <c r="A271" s="2"/>
      <c r="B271" s="99" t="s">
        <v>562</v>
      </c>
      <c r="C271" s="114"/>
      <c r="D271" s="162"/>
      <c r="E271" s="53"/>
      <c r="F271" s="59"/>
      <c r="G271" s="120"/>
      <c r="H271" s="115"/>
      <c r="I271" s="59"/>
      <c r="J271" s="53"/>
      <c r="K271" s="59"/>
      <c r="L271" s="59"/>
      <c r="M271" s="132"/>
      <c r="N271" s="53"/>
      <c r="O271" s="59"/>
      <c r="P271" s="115"/>
    </row>
    <row r="272" spans="1:18" x14ac:dyDescent="0.25">
      <c r="A272" s="2"/>
      <c r="B272" s="99" t="s">
        <v>563</v>
      </c>
      <c r="C272" s="114"/>
      <c r="D272" s="162"/>
      <c r="E272" s="53"/>
      <c r="F272" s="59"/>
      <c r="G272" s="120"/>
      <c r="H272" s="115"/>
      <c r="I272" s="59"/>
      <c r="J272" s="53"/>
      <c r="K272" s="59"/>
      <c r="L272" s="59"/>
      <c r="M272" s="132"/>
      <c r="N272" s="53"/>
      <c r="O272" s="59"/>
      <c r="P272" s="115"/>
    </row>
    <row r="273" spans="1:18" x14ac:dyDescent="0.25">
      <c r="A273" s="2"/>
      <c r="B273" s="99" t="s">
        <v>564</v>
      </c>
      <c r="C273" s="114"/>
      <c r="D273" s="162"/>
      <c r="E273" s="53"/>
      <c r="F273" s="59"/>
      <c r="G273" s="120"/>
      <c r="H273" s="115"/>
      <c r="I273" s="59"/>
      <c r="J273" s="53"/>
      <c r="K273" s="59"/>
      <c r="L273" s="59"/>
      <c r="M273" s="132"/>
      <c r="N273" s="53"/>
      <c r="O273" s="59"/>
      <c r="P273" s="115"/>
    </row>
    <row r="274" spans="1:18" x14ac:dyDescent="0.25">
      <c r="A274" s="2"/>
      <c r="B274" s="99" t="s">
        <v>565</v>
      </c>
      <c r="C274" s="114"/>
      <c r="D274" s="162"/>
      <c r="E274" s="53"/>
      <c r="F274" s="59"/>
      <c r="G274" s="120"/>
      <c r="H274" s="115"/>
      <c r="I274" s="59"/>
      <c r="J274" s="53"/>
      <c r="K274" s="59"/>
      <c r="L274" s="59"/>
      <c r="M274" s="132"/>
      <c r="N274" s="53"/>
      <c r="O274" s="59"/>
      <c r="P274" s="115"/>
    </row>
    <row r="275" spans="1:18" x14ac:dyDescent="0.25">
      <c r="A275" s="2"/>
      <c r="B275" s="99" t="s">
        <v>566</v>
      </c>
      <c r="C275" s="114"/>
      <c r="D275" s="162"/>
      <c r="E275" s="53"/>
      <c r="F275" s="59"/>
      <c r="G275" s="120"/>
      <c r="H275" s="115"/>
      <c r="I275" s="59"/>
      <c r="J275" s="53"/>
      <c r="K275" s="59"/>
      <c r="L275" s="59"/>
      <c r="M275" s="132"/>
      <c r="N275" s="53"/>
      <c r="O275" s="59"/>
      <c r="P275" s="115"/>
    </row>
    <row r="276" spans="1:18" x14ac:dyDescent="0.25">
      <c r="A276" s="2"/>
      <c r="B276" s="99" t="s">
        <v>567</v>
      </c>
      <c r="C276" s="114"/>
      <c r="D276" s="162"/>
      <c r="E276" s="53"/>
      <c r="F276" s="59"/>
      <c r="G276" s="120"/>
      <c r="H276" s="115"/>
      <c r="I276" s="59"/>
      <c r="J276" s="53"/>
      <c r="K276" s="59"/>
      <c r="L276" s="59"/>
      <c r="M276" s="132"/>
      <c r="N276" s="53"/>
      <c r="O276" s="59"/>
      <c r="P276" s="115"/>
    </row>
    <row r="277" spans="1:18" x14ac:dyDescent="0.25">
      <c r="A277" s="2"/>
      <c r="B277" s="99" t="s">
        <v>568</v>
      </c>
      <c r="C277" s="114"/>
      <c r="D277" s="162"/>
      <c r="E277" s="53"/>
      <c r="F277" s="59"/>
      <c r="G277" s="120"/>
      <c r="H277" s="115"/>
      <c r="I277" s="59"/>
      <c r="J277" s="53"/>
      <c r="K277" s="59"/>
      <c r="L277" s="59"/>
      <c r="M277" s="132"/>
      <c r="N277" s="53"/>
      <c r="O277" s="59"/>
      <c r="P277" s="115"/>
    </row>
    <row r="278" spans="1:18" x14ac:dyDescent="0.25">
      <c r="A278" s="2"/>
      <c r="B278" s="99" t="s">
        <v>569</v>
      </c>
      <c r="C278" s="114"/>
      <c r="D278" s="162"/>
      <c r="E278" s="53"/>
      <c r="F278" s="59"/>
      <c r="G278" s="120"/>
      <c r="H278" s="115"/>
      <c r="I278" s="59"/>
      <c r="J278" s="53"/>
      <c r="K278" s="59"/>
      <c r="L278" s="59"/>
      <c r="M278" s="132"/>
      <c r="N278" s="53"/>
      <c r="O278" s="59"/>
      <c r="P278" s="115"/>
    </row>
    <row r="279" spans="1:18" x14ac:dyDescent="0.25">
      <c r="A279" s="19">
        <v>24</v>
      </c>
      <c r="B279" s="30" t="s">
        <v>970</v>
      </c>
      <c r="C279" s="114">
        <f>+R279*0.05</f>
        <v>1166.9003540004405</v>
      </c>
      <c r="D279" s="162">
        <f>C279/8</f>
        <v>145.86254425005507</v>
      </c>
      <c r="E279" s="53">
        <f>+R279*0.075</f>
        <v>1750.3505310006608</v>
      </c>
      <c r="F279" s="163">
        <f>E279/8</f>
        <v>218.7938163750826</v>
      </c>
      <c r="G279" s="120">
        <f>+R279*0.105</f>
        <v>2450.4907434009251</v>
      </c>
      <c r="H279" s="162">
        <f>G279/8</f>
        <v>306.31134292511564</v>
      </c>
      <c r="I279" s="59">
        <f>+R279*1.04</f>
        <v>24271.527363209163</v>
      </c>
      <c r="J279" s="53">
        <f>+I279*0.075</f>
        <v>1820.3645522406871</v>
      </c>
      <c r="K279" s="59">
        <f>I279/8</f>
        <v>3033.9409204011454</v>
      </c>
      <c r="L279" s="59">
        <f>J279/8</f>
        <v>227.54556903008589</v>
      </c>
      <c r="M279" s="132">
        <f>+I279*1.045</f>
        <v>25363.746094553575</v>
      </c>
      <c r="N279" s="53">
        <f>+M279*0.055</f>
        <v>1395.0060352004466</v>
      </c>
      <c r="O279" s="59">
        <f>M279/8</f>
        <v>3170.4682618191969</v>
      </c>
      <c r="P279" s="115">
        <f>N279/8</f>
        <v>174.37575440005583</v>
      </c>
      <c r="R279">
        <v>23338.007080008811</v>
      </c>
    </row>
    <row r="280" spans="1:18" x14ac:dyDescent="0.25">
      <c r="A280" s="2"/>
      <c r="B280" s="103" t="s">
        <v>558</v>
      </c>
      <c r="C280" s="114"/>
      <c r="D280" s="162"/>
      <c r="E280" s="53"/>
      <c r="F280" s="59"/>
      <c r="G280" s="120"/>
      <c r="H280" s="115"/>
      <c r="I280" s="59"/>
      <c r="J280" s="53"/>
      <c r="K280" s="59"/>
      <c r="L280" s="59"/>
      <c r="M280" s="132"/>
      <c r="N280" s="53"/>
      <c r="O280" s="59"/>
      <c r="P280" s="115"/>
    </row>
    <row r="281" spans="1:18" x14ac:dyDescent="0.25">
      <c r="A281" s="2"/>
      <c r="B281" s="99" t="s">
        <v>570</v>
      </c>
      <c r="C281" s="114"/>
      <c r="D281" s="162"/>
      <c r="E281" s="53"/>
      <c r="F281" s="59"/>
      <c r="G281" s="120"/>
      <c r="H281" s="115"/>
      <c r="I281" s="59"/>
      <c r="J281" s="53"/>
      <c r="K281" s="59"/>
      <c r="L281" s="59"/>
      <c r="M281" s="132"/>
      <c r="N281" s="53"/>
      <c r="O281" s="59"/>
      <c r="P281" s="115"/>
    </row>
    <row r="282" spans="1:18" x14ac:dyDescent="0.25">
      <c r="A282" s="2"/>
      <c r="B282" s="99" t="s">
        <v>571</v>
      </c>
      <c r="C282" s="114"/>
      <c r="D282" s="162"/>
      <c r="E282" s="53"/>
      <c r="F282" s="59"/>
      <c r="G282" s="120"/>
      <c r="H282" s="115"/>
      <c r="I282" s="59"/>
      <c r="J282" s="53"/>
      <c r="K282" s="59"/>
      <c r="L282" s="59"/>
      <c r="M282" s="132"/>
      <c r="N282" s="53"/>
      <c r="O282" s="59"/>
      <c r="P282" s="115"/>
    </row>
    <row r="283" spans="1:18" x14ac:dyDescent="0.25">
      <c r="A283" s="2"/>
      <c r="B283" s="99" t="s">
        <v>572</v>
      </c>
      <c r="C283" s="114"/>
      <c r="D283" s="162"/>
      <c r="E283" s="53"/>
      <c r="F283" s="59"/>
      <c r="G283" s="120"/>
      <c r="H283" s="115"/>
      <c r="I283" s="59"/>
      <c r="J283" s="53"/>
      <c r="K283" s="59"/>
      <c r="L283" s="59"/>
      <c r="M283" s="132"/>
      <c r="N283" s="53"/>
      <c r="O283" s="59"/>
      <c r="P283" s="115"/>
    </row>
    <row r="284" spans="1:18" x14ac:dyDescent="0.25">
      <c r="A284" s="2"/>
      <c r="B284" s="99" t="s">
        <v>573</v>
      </c>
      <c r="C284" s="114"/>
      <c r="D284" s="162"/>
      <c r="E284" s="53"/>
      <c r="F284" s="59"/>
      <c r="G284" s="120"/>
      <c r="H284" s="115"/>
      <c r="I284" s="59"/>
      <c r="J284" s="53"/>
      <c r="K284" s="59"/>
      <c r="L284" s="59"/>
      <c r="M284" s="132"/>
      <c r="N284" s="53"/>
      <c r="O284" s="59"/>
      <c r="P284" s="115"/>
    </row>
    <row r="285" spans="1:18" x14ac:dyDescent="0.25">
      <c r="A285" s="2"/>
      <c r="B285" s="105" t="s">
        <v>900</v>
      </c>
      <c r="C285" s="114"/>
      <c r="D285" s="162"/>
      <c r="E285" s="53"/>
      <c r="F285" s="59"/>
      <c r="G285" s="120"/>
      <c r="H285" s="115"/>
      <c r="I285" s="59"/>
      <c r="J285" s="53"/>
      <c r="K285" s="59"/>
      <c r="L285" s="59"/>
      <c r="M285" s="132"/>
      <c r="N285" s="53"/>
      <c r="O285" s="59"/>
      <c r="P285" s="115"/>
    </row>
    <row r="286" spans="1:18" x14ac:dyDescent="0.25">
      <c r="A286" s="2"/>
      <c r="B286" s="105" t="s">
        <v>1329</v>
      </c>
      <c r="C286" s="114"/>
      <c r="D286" s="162"/>
      <c r="E286" s="53"/>
      <c r="F286" s="59"/>
      <c r="G286" s="120"/>
      <c r="H286" s="115"/>
      <c r="I286" s="59"/>
      <c r="J286" s="53"/>
      <c r="K286" s="59"/>
      <c r="L286" s="59"/>
      <c r="M286" s="132"/>
      <c r="N286" s="53"/>
      <c r="O286" s="59"/>
      <c r="P286" s="115"/>
    </row>
    <row r="287" spans="1:18" x14ac:dyDescent="0.25">
      <c r="A287" s="19">
        <v>25</v>
      </c>
      <c r="B287" s="30" t="s">
        <v>625</v>
      </c>
      <c r="C287" s="114">
        <f>+R287*0.05</f>
        <v>1231.42767204968</v>
      </c>
      <c r="D287" s="162">
        <f>C287/8</f>
        <v>153.92845900621001</v>
      </c>
      <c r="E287" s="53">
        <f>+R287*0.075</f>
        <v>1847.1415080745201</v>
      </c>
      <c r="F287" s="163">
        <f>E287/8</f>
        <v>230.89268850931501</v>
      </c>
      <c r="G287" s="120">
        <f>+R287*0.105</f>
        <v>2585.9981113043282</v>
      </c>
      <c r="H287" s="162">
        <f>G287/8</f>
        <v>323.24976391304102</v>
      </c>
      <c r="I287" s="59">
        <f>+R287*1.04</f>
        <v>25613.695578633346</v>
      </c>
      <c r="J287" s="53">
        <f>+I287*0.075</f>
        <v>1921.0271683975009</v>
      </c>
      <c r="K287" s="59">
        <f>I287/8</f>
        <v>3201.7119473291682</v>
      </c>
      <c r="L287" s="59">
        <f>J287/8</f>
        <v>240.12839604968761</v>
      </c>
      <c r="M287" s="132">
        <f>+I287*1.045</f>
        <v>26766.311879671845</v>
      </c>
      <c r="N287" s="53">
        <f>+M287*0.055</f>
        <v>1472.1471533819515</v>
      </c>
      <c r="O287" s="59">
        <f>M287/8</f>
        <v>3345.7889849589806</v>
      </c>
      <c r="P287" s="115">
        <f>N287/8</f>
        <v>184.01839417274394</v>
      </c>
      <c r="R287">
        <v>24628.553440993601</v>
      </c>
    </row>
    <row r="288" spans="1:18" x14ac:dyDescent="0.25">
      <c r="A288" s="2"/>
      <c r="B288" s="103" t="s">
        <v>558</v>
      </c>
      <c r="C288" s="114"/>
      <c r="D288" s="162"/>
      <c r="E288" s="53"/>
      <c r="F288" s="59"/>
      <c r="G288" s="120"/>
      <c r="H288" s="115"/>
      <c r="I288" s="59"/>
      <c r="J288" s="53"/>
      <c r="K288" s="59"/>
      <c r="L288" s="59"/>
      <c r="M288" s="132"/>
      <c r="N288" s="53"/>
      <c r="O288" s="59"/>
      <c r="P288" s="115"/>
    </row>
    <row r="289" spans="1:18" x14ac:dyDescent="0.25">
      <c r="A289" s="2"/>
      <c r="B289" s="99" t="s">
        <v>574</v>
      </c>
      <c r="C289" s="114"/>
      <c r="D289" s="162"/>
      <c r="E289" s="53"/>
      <c r="F289" s="59"/>
      <c r="G289" s="120"/>
      <c r="H289" s="115"/>
      <c r="I289" s="59"/>
      <c r="J289" s="53"/>
      <c r="K289" s="59"/>
      <c r="L289" s="59"/>
      <c r="M289" s="132"/>
      <c r="N289" s="53"/>
      <c r="O289" s="59"/>
      <c r="P289" s="115"/>
    </row>
    <row r="290" spans="1:18" x14ac:dyDescent="0.25">
      <c r="A290" s="2"/>
      <c r="B290" s="99" t="s">
        <v>575</v>
      </c>
      <c r="C290" s="114"/>
      <c r="D290" s="162"/>
      <c r="E290" s="53"/>
      <c r="F290" s="59"/>
      <c r="G290" s="120"/>
      <c r="H290" s="115"/>
      <c r="I290" s="59"/>
      <c r="J290" s="53"/>
      <c r="K290" s="59"/>
      <c r="L290" s="59"/>
      <c r="M290" s="132"/>
      <c r="N290" s="53"/>
      <c r="O290" s="59"/>
      <c r="P290" s="115"/>
    </row>
    <row r="291" spans="1:18" x14ac:dyDescent="0.25">
      <c r="A291" s="2"/>
      <c r="B291" s="99" t="s">
        <v>576</v>
      </c>
      <c r="C291" s="114"/>
      <c r="D291" s="162"/>
      <c r="E291" s="53"/>
      <c r="F291" s="59"/>
      <c r="G291" s="120"/>
      <c r="H291" s="115"/>
      <c r="I291" s="59"/>
      <c r="J291" s="53"/>
      <c r="K291" s="59"/>
      <c r="L291" s="59"/>
      <c r="M291" s="132"/>
      <c r="N291" s="53"/>
      <c r="O291" s="59"/>
      <c r="P291" s="115"/>
    </row>
    <row r="292" spans="1:18" x14ac:dyDescent="0.25">
      <c r="A292" s="19">
        <v>26</v>
      </c>
      <c r="B292" s="30" t="s">
        <v>970</v>
      </c>
      <c r="C292" s="114">
        <f>+R292*0.05</f>
        <v>1166.9003540004405</v>
      </c>
      <c r="D292" s="162">
        <f>C292/8</f>
        <v>145.86254425005507</v>
      </c>
      <c r="E292" s="53">
        <f>+R292*0.075</f>
        <v>1750.3505310006608</v>
      </c>
      <c r="F292" s="163">
        <f>E292/8</f>
        <v>218.7938163750826</v>
      </c>
      <c r="G292" s="120">
        <f>+R292*0.105</f>
        <v>2450.4907434009251</v>
      </c>
      <c r="H292" s="162">
        <f>G292/8</f>
        <v>306.31134292511564</v>
      </c>
      <c r="I292" s="59">
        <f>+R292*1.04</f>
        <v>24271.527363209163</v>
      </c>
      <c r="J292" s="53">
        <f>+I292*0.075</f>
        <v>1820.3645522406871</v>
      </c>
      <c r="K292" s="59">
        <f>I292/8</f>
        <v>3033.9409204011454</v>
      </c>
      <c r="L292" s="59">
        <f>J292/8</f>
        <v>227.54556903008589</v>
      </c>
      <c r="M292" s="132">
        <f>+I292*1.045</f>
        <v>25363.746094553575</v>
      </c>
      <c r="N292" s="53">
        <f>+M292*0.055</f>
        <v>1395.0060352004466</v>
      </c>
      <c r="O292" s="59">
        <f>M292/8</f>
        <v>3170.4682618191969</v>
      </c>
      <c r="P292" s="115">
        <f>N292/8</f>
        <v>174.37575440005583</v>
      </c>
      <c r="R292">
        <v>23338.007080008811</v>
      </c>
    </row>
    <row r="293" spans="1:18" x14ac:dyDescent="0.25">
      <c r="A293" s="2"/>
      <c r="B293" s="103" t="s">
        <v>558</v>
      </c>
      <c r="C293" s="114"/>
      <c r="D293" s="162"/>
      <c r="E293" s="53"/>
      <c r="F293" s="59"/>
      <c r="G293" s="120"/>
      <c r="H293" s="115"/>
      <c r="I293" s="59"/>
      <c r="J293" s="53"/>
      <c r="K293" s="59"/>
      <c r="L293" s="59"/>
      <c r="M293" s="132"/>
      <c r="N293" s="53"/>
      <c r="O293" s="59"/>
      <c r="P293" s="115"/>
    </row>
    <row r="294" spans="1:18" x14ac:dyDescent="0.25">
      <c r="A294" s="2"/>
      <c r="B294" s="99" t="s">
        <v>252</v>
      </c>
      <c r="C294" s="114"/>
      <c r="D294" s="162"/>
      <c r="E294" s="53"/>
      <c r="F294" s="59"/>
      <c r="G294" s="120"/>
      <c r="H294" s="115"/>
      <c r="I294" s="59"/>
      <c r="J294" s="53"/>
      <c r="K294" s="59"/>
      <c r="L294" s="59"/>
      <c r="M294" s="132"/>
      <c r="N294" s="53"/>
      <c r="O294" s="59"/>
      <c r="P294" s="115"/>
    </row>
    <row r="295" spans="1:18" x14ac:dyDescent="0.25">
      <c r="A295" s="2"/>
      <c r="B295" s="99" t="s">
        <v>253</v>
      </c>
      <c r="C295" s="114"/>
      <c r="D295" s="162"/>
      <c r="E295" s="53"/>
      <c r="F295" s="59"/>
      <c r="G295" s="120"/>
      <c r="H295" s="115"/>
      <c r="I295" s="59"/>
      <c r="J295" s="53"/>
      <c r="K295" s="59"/>
      <c r="L295" s="59"/>
      <c r="M295" s="132"/>
      <c r="N295" s="53"/>
      <c r="O295" s="59"/>
      <c r="P295" s="115"/>
    </row>
    <row r="296" spans="1:18" x14ac:dyDescent="0.25">
      <c r="A296" s="2"/>
      <c r="B296" s="99" t="s">
        <v>254</v>
      </c>
      <c r="C296" s="114"/>
      <c r="D296" s="162"/>
      <c r="E296" s="53"/>
      <c r="F296" s="59"/>
      <c r="G296" s="120"/>
      <c r="H296" s="115"/>
      <c r="I296" s="59"/>
      <c r="J296" s="53"/>
      <c r="K296" s="59"/>
      <c r="L296" s="59"/>
      <c r="M296" s="132"/>
      <c r="N296" s="53"/>
      <c r="O296" s="59"/>
      <c r="P296" s="115"/>
    </row>
    <row r="297" spans="1:18" x14ac:dyDescent="0.25">
      <c r="A297" s="2"/>
      <c r="B297" s="99" t="s">
        <v>605</v>
      </c>
      <c r="C297" s="114"/>
      <c r="D297" s="162"/>
      <c r="E297" s="53"/>
      <c r="F297" s="59"/>
      <c r="G297" s="120"/>
      <c r="H297" s="115"/>
      <c r="I297" s="59"/>
      <c r="J297" s="53"/>
      <c r="K297" s="59"/>
      <c r="L297" s="59"/>
      <c r="M297" s="132"/>
      <c r="N297" s="53"/>
      <c r="O297" s="59"/>
      <c r="P297" s="115"/>
    </row>
    <row r="298" spans="1:18" x14ac:dyDescent="0.25">
      <c r="A298" s="2"/>
      <c r="B298" s="105" t="s">
        <v>498</v>
      </c>
      <c r="C298" s="114"/>
      <c r="D298" s="162"/>
      <c r="E298" s="53"/>
      <c r="F298" s="59"/>
      <c r="G298" s="120"/>
      <c r="H298" s="115"/>
      <c r="I298" s="59"/>
      <c r="J298" s="53"/>
      <c r="K298" s="59"/>
      <c r="L298" s="59"/>
      <c r="M298" s="132"/>
      <c r="N298" s="53"/>
      <c r="O298" s="59"/>
      <c r="P298" s="115"/>
    </row>
    <row r="299" spans="1:18" x14ac:dyDescent="0.25">
      <c r="A299" s="19">
        <v>27</v>
      </c>
      <c r="B299" s="30" t="s">
        <v>653</v>
      </c>
      <c r="C299" s="114">
        <f>+R299*0.05</f>
        <v>1341.308511894473</v>
      </c>
      <c r="D299" s="162">
        <f>C299/8</f>
        <v>167.66356398680912</v>
      </c>
      <c r="E299" s="53">
        <f>+R299*0.075</f>
        <v>2011.9627678417094</v>
      </c>
      <c r="F299" s="163">
        <f>E299/8</f>
        <v>251.49534598021367</v>
      </c>
      <c r="G299" s="120">
        <f>+R299*0.105</f>
        <v>2816.7478749783932</v>
      </c>
      <c r="H299" s="162">
        <f>G299/8</f>
        <v>352.09348437229914</v>
      </c>
      <c r="I299" s="59">
        <f>+R299*1.04</f>
        <v>27899.21704740504</v>
      </c>
      <c r="J299" s="53">
        <f>+I299*0.075</f>
        <v>2092.4412785553777</v>
      </c>
      <c r="K299" s="59">
        <f>I299/8</f>
        <v>3487.40213092563</v>
      </c>
      <c r="L299" s="59">
        <f>J299/8</f>
        <v>261.55515981942222</v>
      </c>
      <c r="M299" s="132">
        <f>+I299*1.045</f>
        <v>29154.681814538264</v>
      </c>
      <c r="N299" s="53">
        <f>+M299*0.055</f>
        <v>1603.5074997996046</v>
      </c>
      <c r="O299" s="59">
        <f>M299/8</f>
        <v>3644.335226817283</v>
      </c>
      <c r="P299" s="115">
        <f>N299/8</f>
        <v>200.43843747495058</v>
      </c>
      <c r="R299">
        <v>26826.170237889459</v>
      </c>
    </row>
    <row r="300" spans="1:18" x14ac:dyDescent="0.25">
      <c r="A300" s="2"/>
      <c r="B300" s="58" t="s">
        <v>600</v>
      </c>
      <c r="C300" s="114"/>
      <c r="D300" s="162"/>
      <c r="E300" s="53"/>
      <c r="F300" s="59"/>
      <c r="G300" s="120"/>
      <c r="H300" s="115"/>
      <c r="I300" s="59"/>
      <c r="J300" s="53"/>
      <c r="K300" s="59"/>
      <c r="L300" s="59"/>
      <c r="M300" s="132"/>
      <c r="N300" s="53"/>
      <c r="O300" s="59"/>
      <c r="P300" s="115"/>
    </row>
    <row r="301" spans="1:18" ht="25.5" customHeight="1" x14ac:dyDescent="0.25">
      <c r="A301" s="2"/>
      <c r="B301" s="98" t="s">
        <v>1330</v>
      </c>
      <c r="C301" s="114"/>
      <c r="D301" s="162"/>
      <c r="E301" s="53"/>
      <c r="F301" s="59"/>
      <c r="G301" s="120"/>
      <c r="H301" s="115"/>
      <c r="I301" s="59"/>
      <c r="J301" s="53"/>
      <c r="K301" s="59"/>
      <c r="L301" s="59"/>
      <c r="M301" s="132"/>
      <c r="N301" s="53"/>
      <c r="O301" s="59"/>
      <c r="P301" s="115"/>
    </row>
    <row r="302" spans="1:18" x14ac:dyDescent="0.25">
      <c r="A302" s="2"/>
      <c r="B302" s="105" t="s">
        <v>236</v>
      </c>
      <c r="C302" s="114"/>
      <c r="D302" s="162"/>
      <c r="E302" s="53"/>
      <c r="F302" s="59"/>
      <c r="G302" s="120"/>
      <c r="H302" s="115"/>
      <c r="I302" s="59"/>
      <c r="J302" s="53"/>
      <c r="K302" s="59"/>
      <c r="L302" s="59"/>
      <c r="M302" s="132"/>
      <c r="N302" s="53"/>
      <c r="O302" s="59"/>
      <c r="P302" s="115"/>
    </row>
    <row r="303" spans="1:18" x14ac:dyDescent="0.25">
      <c r="A303" s="19">
        <v>28</v>
      </c>
      <c r="B303" s="30" t="s">
        <v>626</v>
      </c>
      <c r="C303" s="114">
        <f>+R303*0.05</f>
        <v>1341.308511894473</v>
      </c>
      <c r="D303" s="162">
        <f>C303/8</f>
        <v>167.66356398680912</v>
      </c>
      <c r="E303" s="53">
        <f>+R303*0.075</f>
        <v>2011.9627678417094</v>
      </c>
      <c r="F303" s="163">
        <f>E303/8</f>
        <v>251.49534598021367</v>
      </c>
      <c r="G303" s="120">
        <f>+R303*0.105</f>
        <v>2816.7478749783932</v>
      </c>
      <c r="H303" s="162">
        <f>G303/8</f>
        <v>352.09348437229914</v>
      </c>
      <c r="I303" s="59">
        <f>+R303*1.04</f>
        <v>27899.21704740504</v>
      </c>
      <c r="J303" s="53">
        <f>+I303*0.075</f>
        <v>2092.4412785553777</v>
      </c>
      <c r="K303" s="59">
        <f>I303/8</f>
        <v>3487.40213092563</v>
      </c>
      <c r="L303" s="59">
        <f>J303/8</f>
        <v>261.55515981942222</v>
      </c>
      <c r="M303" s="132">
        <f>+I303*1.045</f>
        <v>29154.681814538264</v>
      </c>
      <c r="N303" s="53">
        <f>+M303*0.055</f>
        <v>1603.5074997996046</v>
      </c>
      <c r="O303" s="59">
        <f>M303/8</f>
        <v>3644.335226817283</v>
      </c>
      <c r="P303" s="115">
        <f>N303/8</f>
        <v>200.43843747495058</v>
      </c>
      <c r="R303">
        <v>26826.170237889459</v>
      </c>
    </row>
    <row r="304" spans="1:18" x14ac:dyDescent="0.25">
      <c r="A304" s="2"/>
      <c r="B304" s="99" t="s">
        <v>255</v>
      </c>
      <c r="C304" s="114"/>
      <c r="D304" s="162"/>
      <c r="E304" s="53"/>
      <c r="F304" s="59"/>
      <c r="G304" s="120"/>
      <c r="H304" s="115"/>
      <c r="I304" s="59"/>
      <c r="J304" s="53"/>
      <c r="K304" s="59"/>
      <c r="L304" s="59"/>
      <c r="M304" s="132"/>
      <c r="N304" s="53"/>
      <c r="O304" s="59"/>
      <c r="P304" s="115"/>
    </row>
    <row r="305" spans="1:18" x14ac:dyDescent="0.25">
      <c r="A305" s="19">
        <v>29</v>
      </c>
      <c r="B305" s="30" t="s">
        <v>968</v>
      </c>
      <c r="C305" s="114">
        <f>+R305*0.05</f>
        <v>1231.42767204968</v>
      </c>
      <c r="D305" s="162">
        <f>C305/8</f>
        <v>153.92845900621001</v>
      </c>
      <c r="E305" s="53">
        <f>+R305*0.075</f>
        <v>1847.1415080745201</v>
      </c>
      <c r="F305" s="163">
        <f>E305/8</f>
        <v>230.89268850931501</v>
      </c>
      <c r="G305" s="120">
        <f>+R305*0.105</f>
        <v>2585.9981113043282</v>
      </c>
      <c r="H305" s="162">
        <f>G305/8</f>
        <v>323.24976391304102</v>
      </c>
      <c r="I305" s="59">
        <f>+R305*1.04</f>
        <v>25613.695578633346</v>
      </c>
      <c r="J305" s="53">
        <f>+I305*0.075</f>
        <v>1921.0271683975009</v>
      </c>
      <c r="K305" s="59">
        <f>I305/8</f>
        <v>3201.7119473291682</v>
      </c>
      <c r="L305" s="59">
        <f>J305/8</f>
        <v>240.12839604968761</v>
      </c>
      <c r="M305" s="132">
        <f>+I305*1.045</f>
        <v>26766.311879671845</v>
      </c>
      <c r="N305" s="53">
        <f>+M305*0.055</f>
        <v>1472.1471533819515</v>
      </c>
      <c r="O305" s="59">
        <f>M305/8</f>
        <v>3345.7889849589806</v>
      </c>
      <c r="P305" s="115">
        <f>N305/8</f>
        <v>184.01839417274394</v>
      </c>
      <c r="R305">
        <v>24628.553440993601</v>
      </c>
    </row>
    <row r="306" spans="1:18" x14ac:dyDescent="0.25">
      <c r="A306" s="2"/>
      <c r="B306" s="99" t="s">
        <v>256</v>
      </c>
      <c r="C306" s="114"/>
      <c r="D306" s="162"/>
      <c r="E306" s="53"/>
      <c r="F306" s="59"/>
      <c r="G306" s="120"/>
      <c r="H306" s="115"/>
      <c r="I306" s="59"/>
      <c r="J306" s="53"/>
      <c r="K306" s="59"/>
      <c r="L306" s="59"/>
      <c r="M306" s="132"/>
      <c r="N306" s="53"/>
      <c r="O306" s="59"/>
      <c r="P306" s="115"/>
    </row>
    <row r="307" spans="1:18" ht="37.5" customHeight="1" x14ac:dyDescent="0.25">
      <c r="A307" s="2"/>
      <c r="B307" s="98" t="s">
        <v>1113</v>
      </c>
      <c r="C307" s="114"/>
      <c r="D307" s="162"/>
      <c r="E307" s="53"/>
      <c r="F307" s="59"/>
      <c r="G307" s="120"/>
      <c r="H307" s="115"/>
      <c r="I307" s="59"/>
      <c r="J307" s="53"/>
      <c r="K307" s="59"/>
      <c r="L307" s="59"/>
      <c r="M307" s="132"/>
      <c r="N307" s="53"/>
      <c r="O307" s="59"/>
      <c r="P307" s="115"/>
    </row>
    <row r="308" spans="1:18" x14ac:dyDescent="0.25">
      <c r="A308" s="2"/>
      <c r="B308" s="105" t="s">
        <v>1331</v>
      </c>
      <c r="C308" s="114"/>
      <c r="D308" s="162"/>
      <c r="E308" s="53"/>
      <c r="F308" s="59"/>
      <c r="G308" s="120"/>
      <c r="H308" s="115"/>
      <c r="I308" s="59"/>
      <c r="J308" s="53"/>
      <c r="K308" s="59"/>
      <c r="L308" s="59"/>
      <c r="M308" s="132"/>
      <c r="N308" s="53"/>
      <c r="O308" s="59"/>
      <c r="P308" s="115"/>
    </row>
    <row r="309" spans="1:18" x14ac:dyDescent="0.25">
      <c r="A309" s="19">
        <v>30</v>
      </c>
      <c r="B309" s="30" t="s">
        <v>627</v>
      </c>
      <c r="C309" s="114">
        <f>+R309*0.05</f>
        <v>1341.308511894473</v>
      </c>
      <c r="D309" s="162">
        <f>C309/8</f>
        <v>167.66356398680912</v>
      </c>
      <c r="E309" s="53">
        <f>+R309*0.075</f>
        <v>2011.9627678417094</v>
      </c>
      <c r="F309" s="163">
        <f>E309/8</f>
        <v>251.49534598021367</v>
      </c>
      <c r="G309" s="120">
        <f>+R309*0.105</f>
        <v>2816.7478749783932</v>
      </c>
      <c r="H309" s="162">
        <f>G309/8</f>
        <v>352.09348437229914</v>
      </c>
      <c r="I309" s="59">
        <f>+R309*1.04</f>
        <v>27899.21704740504</v>
      </c>
      <c r="J309" s="53">
        <f>+I309*0.075</f>
        <v>2092.4412785553777</v>
      </c>
      <c r="K309" s="59">
        <f>I309/8</f>
        <v>3487.40213092563</v>
      </c>
      <c r="L309" s="59">
        <f>J309/8</f>
        <v>261.55515981942222</v>
      </c>
      <c r="M309" s="132">
        <f>+I309*1.045</f>
        <v>29154.681814538264</v>
      </c>
      <c r="N309" s="53">
        <f>+M309*0.055</f>
        <v>1603.5074997996046</v>
      </c>
      <c r="O309" s="59">
        <f>M309/8</f>
        <v>3644.335226817283</v>
      </c>
      <c r="P309" s="115">
        <f>N309/8</f>
        <v>200.43843747495058</v>
      </c>
      <c r="R309">
        <v>26826.170237889459</v>
      </c>
    </row>
    <row r="310" spans="1:18" ht="25.5" customHeight="1" x14ac:dyDescent="0.25">
      <c r="A310" s="2"/>
      <c r="B310" s="103" t="s">
        <v>257</v>
      </c>
      <c r="C310" s="114"/>
      <c r="D310" s="162"/>
      <c r="E310" s="53"/>
      <c r="F310" s="59"/>
      <c r="G310" s="120"/>
      <c r="H310" s="115"/>
      <c r="I310" s="59"/>
      <c r="J310" s="53"/>
      <c r="K310" s="59"/>
      <c r="L310" s="59"/>
      <c r="M310" s="132"/>
      <c r="N310" s="53"/>
      <c r="O310" s="59"/>
      <c r="P310" s="115"/>
    </row>
    <row r="311" spans="1:18" ht="25.5" customHeight="1" x14ac:dyDescent="0.25">
      <c r="A311" s="2"/>
      <c r="B311" s="98" t="s">
        <v>1114</v>
      </c>
      <c r="C311" s="114"/>
      <c r="D311" s="162"/>
      <c r="E311" s="53"/>
      <c r="F311" s="59"/>
      <c r="G311" s="120"/>
      <c r="H311" s="115"/>
      <c r="I311" s="59"/>
      <c r="J311" s="53"/>
      <c r="K311" s="59"/>
      <c r="L311" s="59"/>
      <c r="M311" s="132"/>
      <c r="N311" s="53"/>
      <c r="O311" s="59"/>
      <c r="P311" s="115"/>
    </row>
    <row r="312" spans="1:18" x14ac:dyDescent="0.25">
      <c r="A312" s="2"/>
      <c r="B312" s="105" t="s">
        <v>1332</v>
      </c>
      <c r="C312" s="114"/>
      <c r="D312" s="162"/>
      <c r="E312" s="53"/>
      <c r="F312" s="59"/>
      <c r="G312" s="120"/>
      <c r="H312" s="115"/>
      <c r="I312" s="59"/>
      <c r="J312" s="53"/>
      <c r="K312" s="59"/>
      <c r="L312" s="59"/>
      <c r="M312" s="132"/>
      <c r="N312" s="53"/>
      <c r="O312" s="59"/>
      <c r="P312" s="115"/>
    </row>
    <row r="313" spans="1:18" x14ac:dyDescent="0.25">
      <c r="A313" s="2"/>
      <c r="B313" s="58" t="s">
        <v>600</v>
      </c>
      <c r="C313" s="114"/>
      <c r="D313" s="162"/>
      <c r="E313" s="53"/>
      <c r="F313" s="59"/>
      <c r="G313" s="120"/>
      <c r="H313" s="115"/>
      <c r="I313" s="59"/>
      <c r="J313" s="53"/>
      <c r="K313" s="59"/>
      <c r="L313" s="59"/>
      <c r="M313" s="132"/>
      <c r="N313" s="53"/>
      <c r="O313" s="59"/>
      <c r="P313" s="115"/>
    </row>
    <row r="314" spans="1:18" x14ac:dyDescent="0.25">
      <c r="A314" s="19">
        <v>31</v>
      </c>
      <c r="B314" s="30" t="s">
        <v>628</v>
      </c>
      <c r="C314" s="114">
        <f>+R314*0.05</f>
        <v>1231.42767204968</v>
      </c>
      <c r="D314" s="162">
        <f>C314/8</f>
        <v>153.92845900621001</v>
      </c>
      <c r="E314" s="53">
        <f>+R314*0.075</f>
        <v>1847.1415080745201</v>
      </c>
      <c r="F314" s="163">
        <f>E314/8</f>
        <v>230.89268850931501</v>
      </c>
      <c r="G314" s="120">
        <f>+R314*0.105</f>
        <v>2585.9981113043282</v>
      </c>
      <c r="H314" s="162">
        <f>G314/8</f>
        <v>323.24976391304102</v>
      </c>
      <c r="I314" s="59">
        <f>+R314*1.04</f>
        <v>25613.695578633346</v>
      </c>
      <c r="J314" s="53">
        <f>+I314*0.075</f>
        <v>1921.0271683975009</v>
      </c>
      <c r="K314" s="59">
        <f>I314/8</f>
        <v>3201.7119473291682</v>
      </c>
      <c r="L314" s="59">
        <f>J314/8</f>
        <v>240.12839604968761</v>
      </c>
      <c r="M314" s="132">
        <f>+I314*1.045</f>
        <v>26766.311879671845</v>
      </c>
      <c r="N314" s="53">
        <f>+M314*0.055</f>
        <v>1472.1471533819515</v>
      </c>
      <c r="O314" s="59">
        <f>M314/8</f>
        <v>3345.7889849589806</v>
      </c>
      <c r="P314" s="115">
        <f>N314/8</f>
        <v>184.01839417274394</v>
      </c>
      <c r="R314">
        <v>24628.553440993601</v>
      </c>
    </row>
    <row r="315" spans="1:18" x14ac:dyDescent="0.25">
      <c r="A315" s="2"/>
      <c r="B315" s="103" t="s">
        <v>558</v>
      </c>
      <c r="C315" s="114"/>
      <c r="D315" s="162"/>
      <c r="E315" s="53"/>
      <c r="F315" s="59"/>
      <c r="G315" s="120"/>
      <c r="H315" s="115"/>
      <c r="I315" s="59"/>
      <c r="J315" s="53"/>
      <c r="K315" s="59"/>
      <c r="L315" s="59"/>
      <c r="M315" s="132"/>
      <c r="N315" s="53"/>
      <c r="O315" s="59"/>
      <c r="P315" s="115"/>
    </row>
    <row r="316" spans="1:18" ht="25.5" customHeight="1" x14ac:dyDescent="0.25">
      <c r="A316" s="2"/>
      <c r="B316" s="103" t="s">
        <v>258</v>
      </c>
      <c r="C316" s="114"/>
      <c r="D316" s="162"/>
      <c r="E316" s="53"/>
      <c r="F316" s="59"/>
      <c r="G316" s="120"/>
      <c r="H316" s="115"/>
      <c r="I316" s="59"/>
      <c r="J316" s="53"/>
      <c r="K316" s="59"/>
      <c r="L316" s="59"/>
      <c r="M316" s="132"/>
      <c r="N316" s="53"/>
      <c r="O316" s="59"/>
      <c r="P316" s="115"/>
    </row>
    <row r="317" spans="1:18" x14ac:dyDescent="0.25">
      <c r="A317" s="2"/>
      <c r="B317" s="105" t="s">
        <v>259</v>
      </c>
      <c r="C317" s="114"/>
      <c r="D317" s="162"/>
      <c r="E317" s="53"/>
      <c r="F317" s="59"/>
      <c r="G317" s="120"/>
      <c r="H317" s="115"/>
      <c r="I317" s="59"/>
      <c r="J317" s="53"/>
      <c r="K317" s="59"/>
      <c r="L317" s="59"/>
      <c r="M317" s="132"/>
      <c r="N317" s="53"/>
      <c r="O317" s="59"/>
      <c r="P317" s="115"/>
    </row>
    <row r="318" spans="1:18" x14ac:dyDescent="0.25">
      <c r="A318" s="19">
        <v>32</v>
      </c>
      <c r="B318" s="30" t="s">
        <v>629</v>
      </c>
      <c r="C318" s="114">
        <f>+R318*0.05</f>
        <v>1346.0159286632718</v>
      </c>
      <c r="D318" s="162">
        <f>C318/8</f>
        <v>168.25199108290897</v>
      </c>
      <c r="E318" s="53">
        <f>+R318*0.075</f>
        <v>2019.0238929949076</v>
      </c>
      <c r="F318" s="163">
        <f>E318/8</f>
        <v>252.37798662436344</v>
      </c>
      <c r="G318" s="120">
        <f>+R318*0.105</f>
        <v>2826.6334501928704</v>
      </c>
      <c r="H318" s="162">
        <f>G318/8</f>
        <v>353.32918127410881</v>
      </c>
      <c r="I318" s="59">
        <f>+R318*1.04</f>
        <v>27997.131316196053</v>
      </c>
      <c r="J318" s="53">
        <f>+I318*0.075</f>
        <v>2099.7848487147039</v>
      </c>
      <c r="K318" s="59">
        <f>I318/8</f>
        <v>3499.6414145245067</v>
      </c>
      <c r="L318" s="59">
        <f>J318/8</f>
        <v>262.47310608933799</v>
      </c>
      <c r="M318" s="132">
        <f>+I318*1.045</f>
        <v>29257.002225424872</v>
      </c>
      <c r="N318" s="53">
        <f>+M318*0.055</f>
        <v>1609.1351223983679</v>
      </c>
      <c r="O318" s="59">
        <f>M318/8</f>
        <v>3657.1252781781091</v>
      </c>
      <c r="P318" s="115">
        <f>N318/8</f>
        <v>201.14189029979599</v>
      </c>
      <c r="R318">
        <v>26920.318573265435</v>
      </c>
    </row>
    <row r="319" spans="1:18" x14ac:dyDescent="0.25">
      <c r="A319" s="2"/>
      <c r="B319" s="99" t="s">
        <v>260</v>
      </c>
      <c r="C319" s="114"/>
      <c r="D319" s="162"/>
      <c r="E319" s="53"/>
      <c r="F319" s="59"/>
      <c r="G319" s="120"/>
      <c r="H319" s="115"/>
      <c r="I319" s="59"/>
      <c r="J319" s="53"/>
      <c r="K319" s="59"/>
      <c r="L319" s="59"/>
      <c r="M319" s="132"/>
      <c r="N319" s="53"/>
      <c r="O319" s="59"/>
      <c r="P319" s="115"/>
    </row>
    <row r="320" spans="1:18" x14ac:dyDescent="0.25">
      <c r="A320" s="2"/>
      <c r="B320" s="58" t="s">
        <v>600</v>
      </c>
      <c r="C320" s="114"/>
      <c r="D320" s="162"/>
      <c r="E320" s="53"/>
      <c r="F320" s="59"/>
      <c r="G320" s="120"/>
      <c r="H320" s="115"/>
      <c r="I320" s="59"/>
      <c r="J320" s="53"/>
      <c r="K320" s="59"/>
      <c r="L320" s="59"/>
      <c r="M320" s="132"/>
      <c r="N320" s="53"/>
      <c r="O320" s="59"/>
      <c r="P320" s="115"/>
    </row>
    <row r="321" spans="1:18" x14ac:dyDescent="0.25">
      <c r="A321" s="19">
        <v>33</v>
      </c>
      <c r="B321" s="30" t="s">
        <v>630</v>
      </c>
      <c r="C321" s="114">
        <f>+R321*0.05</f>
        <v>1241.1866347657697</v>
      </c>
      <c r="D321" s="162">
        <f>C321/8</f>
        <v>155.14832934572121</v>
      </c>
      <c r="E321" s="53">
        <f>+R321*0.075</f>
        <v>1861.779952148654</v>
      </c>
      <c r="F321" s="163">
        <f>E321/8</f>
        <v>232.72249401858176</v>
      </c>
      <c r="G321" s="120">
        <f>+R321*0.105</f>
        <v>2606.4919330081157</v>
      </c>
      <c r="H321" s="162">
        <f>G321/8</f>
        <v>325.81149162601446</v>
      </c>
      <c r="I321" s="59">
        <f>+R321*1.04</f>
        <v>25816.682003128008</v>
      </c>
      <c r="J321" s="53">
        <f>+I321*0.075</f>
        <v>1936.2511502346006</v>
      </c>
      <c r="K321" s="59">
        <f>I321/8</f>
        <v>3227.085250391001</v>
      </c>
      <c r="L321" s="59">
        <f>J321/8</f>
        <v>242.03139377932507</v>
      </c>
      <c r="M321" s="132">
        <f>+I321*1.045</f>
        <v>26978.432693268765</v>
      </c>
      <c r="N321" s="53">
        <f>+M321*0.055</f>
        <v>1483.8137981297821</v>
      </c>
      <c r="O321" s="59">
        <f>M321/8</f>
        <v>3372.3040866585957</v>
      </c>
      <c r="P321" s="115">
        <f>N321/8</f>
        <v>185.47672476622276</v>
      </c>
      <c r="R321">
        <v>24823.73269531539</v>
      </c>
    </row>
    <row r="322" spans="1:18" x14ac:dyDescent="0.25">
      <c r="A322" s="2"/>
      <c r="B322" s="99" t="s">
        <v>802</v>
      </c>
      <c r="C322" s="114"/>
      <c r="D322" s="162"/>
      <c r="E322" s="53"/>
      <c r="F322" s="59"/>
      <c r="G322" s="120"/>
      <c r="H322" s="115"/>
      <c r="I322" s="59"/>
      <c r="J322" s="53"/>
      <c r="K322" s="59"/>
      <c r="L322" s="59"/>
      <c r="M322" s="132"/>
      <c r="N322" s="53"/>
      <c r="O322" s="59"/>
      <c r="P322" s="115"/>
    </row>
    <row r="323" spans="1:18" x14ac:dyDescent="0.25">
      <c r="A323" s="19">
        <v>34</v>
      </c>
      <c r="B323" s="30" t="s">
        <v>631</v>
      </c>
      <c r="C323" s="114">
        <f>+R323*0.05</f>
        <v>1179.4123501444435</v>
      </c>
      <c r="D323" s="162">
        <f>C323/8</f>
        <v>147.42654376805544</v>
      </c>
      <c r="E323" s="53">
        <f>+R323*0.075</f>
        <v>1769.1185252166649</v>
      </c>
      <c r="F323" s="163">
        <f>E323/8</f>
        <v>221.13981565208312</v>
      </c>
      <c r="G323" s="120">
        <f>+R323*0.105</f>
        <v>2476.7659353033309</v>
      </c>
      <c r="H323" s="162">
        <f>G323/8</f>
        <v>309.59574191291637</v>
      </c>
      <c r="I323" s="59">
        <f>+R323*1.04</f>
        <v>24531.776883004422</v>
      </c>
      <c r="J323" s="53">
        <f>+I323*0.075</f>
        <v>1839.8832662253317</v>
      </c>
      <c r="K323" s="59">
        <f>I323/8</f>
        <v>3066.4721103755528</v>
      </c>
      <c r="L323" s="59">
        <f>J323/8</f>
        <v>229.98540827816646</v>
      </c>
      <c r="M323" s="132">
        <f>+I323*1.045</f>
        <v>25635.706842739619</v>
      </c>
      <c r="N323" s="53">
        <f>+M323*0.055</f>
        <v>1409.9638763506791</v>
      </c>
      <c r="O323" s="59">
        <f>M323/8</f>
        <v>3204.4633553424524</v>
      </c>
      <c r="P323" s="115">
        <f>N323/8</f>
        <v>176.24548454383489</v>
      </c>
      <c r="R323">
        <v>23588.247002888867</v>
      </c>
    </row>
    <row r="324" spans="1:18" x14ac:dyDescent="0.25">
      <c r="A324" s="2"/>
      <c r="B324" s="105" t="s">
        <v>499</v>
      </c>
      <c r="C324" s="114"/>
      <c r="D324" s="162"/>
      <c r="E324" s="53"/>
      <c r="F324" s="59"/>
      <c r="G324" s="120"/>
      <c r="H324" s="115"/>
      <c r="I324" s="59"/>
      <c r="J324" s="53"/>
      <c r="K324" s="59"/>
      <c r="L324" s="59"/>
      <c r="M324" s="132"/>
      <c r="N324" s="53"/>
      <c r="O324" s="59"/>
      <c r="P324" s="115"/>
    </row>
    <row r="325" spans="1:18" x14ac:dyDescent="0.25">
      <c r="A325" s="19">
        <v>35</v>
      </c>
      <c r="B325" s="30" t="s">
        <v>632</v>
      </c>
      <c r="C325" s="114">
        <f>+R325*0.05</f>
        <v>1341.308511894473</v>
      </c>
      <c r="D325" s="162">
        <f>C325/8</f>
        <v>167.66356398680912</v>
      </c>
      <c r="E325" s="53">
        <f>+R325*0.075</f>
        <v>2011.9627678417094</v>
      </c>
      <c r="F325" s="163">
        <f>E325/8</f>
        <v>251.49534598021367</v>
      </c>
      <c r="G325" s="120">
        <f>+R325*0.105</f>
        <v>2816.7478749783932</v>
      </c>
      <c r="H325" s="162">
        <f>G325/8</f>
        <v>352.09348437229914</v>
      </c>
      <c r="I325" s="59">
        <f>+R325*1.04</f>
        <v>27899.21704740504</v>
      </c>
      <c r="J325" s="53">
        <f>+I325*0.075</f>
        <v>2092.4412785553777</v>
      </c>
      <c r="K325" s="59">
        <f>I325/8</f>
        <v>3487.40213092563</v>
      </c>
      <c r="L325" s="59">
        <f>J325/8</f>
        <v>261.55515981942222</v>
      </c>
      <c r="M325" s="132">
        <f>+I325*1.045</f>
        <v>29154.681814538264</v>
      </c>
      <c r="N325" s="53">
        <f>+M325*0.055</f>
        <v>1603.5074997996046</v>
      </c>
      <c r="O325" s="59">
        <f>M325/8</f>
        <v>3644.335226817283</v>
      </c>
      <c r="P325" s="115">
        <f>N325/8</f>
        <v>200.43843747495058</v>
      </c>
      <c r="R325">
        <v>26826.170237889459</v>
      </c>
    </row>
    <row r="326" spans="1:18" x14ac:dyDescent="0.25">
      <c r="A326" s="2"/>
      <c r="B326" s="99" t="s">
        <v>938</v>
      </c>
      <c r="C326" s="114"/>
      <c r="D326" s="162"/>
      <c r="E326" s="53"/>
      <c r="F326" s="59"/>
      <c r="G326" s="120"/>
      <c r="H326" s="115"/>
      <c r="I326" s="59"/>
      <c r="J326" s="53"/>
      <c r="K326" s="59"/>
      <c r="L326" s="59"/>
      <c r="M326" s="132"/>
      <c r="N326" s="53"/>
      <c r="O326" s="59"/>
      <c r="P326" s="115"/>
    </row>
    <row r="327" spans="1:18" x14ac:dyDescent="0.25">
      <c r="A327" s="19">
        <v>36</v>
      </c>
      <c r="B327" s="30" t="s">
        <v>1056</v>
      </c>
      <c r="C327" s="114">
        <f>+R327*0.05</f>
        <v>1231.42767204968</v>
      </c>
      <c r="D327" s="162">
        <f>C327/8</f>
        <v>153.92845900621001</v>
      </c>
      <c r="E327" s="53">
        <f>+R327*0.075</f>
        <v>1847.1415080745201</v>
      </c>
      <c r="F327" s="163">
        <f>E327/8</f>
        <v>230.89268850931501</v>
      </c>
      <c r="G327" s="120">
        <f>+R327*0.105</f>
        <v>2585.9981113043282</v>
      </c>
      <c r="H327" s="162">
        <f>G327/8</f>
        <v>323.24976391304102</v>
      </c>
      <c r="I327" s="59">
        <f>+R327*1.04</f>
        <v>25613.695578633346</v>
      </c>
      <c r="J327" s="53">
        <f>+I327*0.075</f>
        <v>1921.0271683975009</v>
      </c>
      <c r="K327" s="59">
        <f>I327/8</f>
        <v>3201.7119473291682</v>
      </c>
      <c r="L327" s="59">
        <f>J327/8</f>
        <v>240.12839604968761</v>
      </c>
      <c r="M327" s="132">
        <f>+I327*1.045</f>
        <v>26766.311879671845</v>
      </c>
      <c r="N327" s="53">
        <f>+M327*0.055</f>
        <v>1472.1471533819515</v>
      </c>
      <c r="O327" s="59">
        <f>M327/8</f>
        <v>3345.7889849589806</v>
      </c>
      <c r="P327" s="115">
        <f>N327/8</f>
        <v>184.01839417274394</v>
      </c>
      <c r="R327">
        <v>24628.553440993601</v>
      </c>
    </row>
    <row r="328" spans="1:18" x14ac:dyDescent="0.25">
      <c r="A328" s="2"/>
      <c r="B328" s="99" t="s">
        <v>939</v>
      </c>
      <c r="C328" s="114"/>
      <c r="D328" s="162"/>
      <c r="E328" s="53"/>
      <c r="F328" s="59"/>
      <c r="G328" s="120"/>
      <c r="H328" s="115"/>
      <c r="I328" s="59"/>
      <c r="J328" s="53"/>
      <c r="K328" s="59"/>
      <c r="L328" s="59"/>
      <c r="M328" s="132"/>
      <c r="N328" s="53"/>
      <c r="O328" s="59"/>
      <c r="P328" s="115"/>
    </row>
    <row r="329" spans="1:18" x14ac:dyDescent="0.25">
      <c r="A329" s="2"/>
      <c r="B329" s="98" t="s">
        <v>805</v>
      </c>
      <c r="C329" s="114"/>
      <c r="D329" s="162"/>
      <c r="E329" s="53"/>
      <c r="F329" s="59"/>
      <c r="G329" s="120"/>
      <c r="H329" s="115"/>
      <c r="I329" s="59"/>
      <c r="J329" s="53"/>
      <c r="K329" s="59"/>
      <c r="L329" s="59"/>
      <c r="M329" s="132"/>
      <c r="N329" s="53"/>
      <c r="O329" s="59"/>
      <c r="P329" s="115"/>
    </row>
    <row r="330" spans="1:18" x14ac:dyDescent="0.25">
      <c r="A330" s="19">
        <v>37</v>
      </c>
      <c r="B330" s="30" t="s">
        <v>633</v>
      </c>
      <c r="C330" s="114">
        <f>+R330*0.05</f>
        <v>1166.9003540004405</v>
      </c>
      <c r="D330" s="162">
        <f>C330/8</f>
        <v>145.86254425005507</v>
      </c>
      <c r="E330" s="53">
        <f>+R330*0.075</f>
        <v>1750.3505310006608</v>
      </c>
      <c r="F330" s="163">
        <f>E330/8</f>
        <v>218.7938163750826</v>
      </c>
      <c r="G330" s="120">
        <f>+R330*0.105</f>
        <v>2450.4907434009251</v>
      </c>
      <c r="H330" s="162">
        <f>G330/8</f>
        <v>306.31134292511564</v>
      </c>
      <c r="I330" s="59">
        <f>+R330*1.04</f>
        <v>24271.527363209163</v>
      </c>
      <c r="J330" s="53">
        <f>+I330*0.075</f>
        <v>1820.3645522406871</v>
      </c>
      <c r="K330" s="59">
        <f>I330/8</f>
        <v>3033.9409204011454</v>
      </c>
      <c r="L330" s="59">
        <f>J330/8</f>
        <v>227.54556903008589</v>
      </c>
      <c r="M330" s="132">
        <f>+I330*1.045</f>
        <v>25363.746094553575</v>
      </c>
      <c r="N330" s="53">
        <f>+M330*0.055</f>
        <v>1395.0060352004466</v>
      </c>
      <c r="O330" s="59">
        <f>M330/8</f>
        <v>3170.4682618191969</v>
      </c>
      <c r="P330" s="115">
        <f>N330/8</f>
        <v>174.37575440005583</v>
      </c>
      <c r="R330">
        <v>23338.007080008811</v>
      </c>
    </row>
    <row r="331" spans="1:18" x14ac:dyDescent="0.25">
      <c r="A331" s="2"/>
      <c r="B331" s="103" t="s">
        <v>558</v>
      </c>
      <c r="C331" s="114"/>
      <c r="D331" s="162"/>
      <c r="E331" s="53"/>
      <c r="F331" s="59"/>
      <c r="G331" s="120"/>
      <c r="H331" s="115"/>
      <c r="I331" s="59"/>
      <c r="J331" s="53"/>
      <c r="K331" s="59"/>
      <c r="L331" s="59"/>
      <c r="M331" s="132"/>
      <c r="N331" s="53"/>
      <c r="O331" s="59"/>
      <c r="P331" s="115"/>
    </row>
    <row r="332" spans="1:18" x14ac:dyDescent="0.25">
      <c r="A332" s="2"/>
      <c r="B332" s="99" t="s">
        <v>940</v>
      </c>
      <c r="C332" s="114"/>
      <c r="D332" s="162"/>
      <c r="E332" s="53"/>
      <c r="F332" s="59"/>
      <c r="G332" s="120"/>
      <c r="H332" s="115"/>
      <c r="I332" s="59"/>
      <c r="J332" s="53"/>
      <c r="K332" s="59"/>
      <c r="L332" s="59"/>
      <c r="M332" s="132"/>
      <c r="N332" s="53"/>
      <c r="O332" s="59"/>
      <c r="P332" s="115"/>
    </row>
    <row r="333" spans="1:18" x14ac:dyDescent="0.25">
      <c r="A333" s="2"/>
      <c r="B333" s="99" t="s">
        <v>941</v>
      </c>
      <c r="C333" s="114"/>
      <c r="D333" s="162"/>
      <c r="E333" s="53"/>
      <c r="F333" s="59"/>
      <c r="G333" s="120"/>
      <c r="H333" s="115"/>
      <c r="I333" s="59"/>
      <c r="J333" s="53"/>
      <c r="K333" s="59"/>
      <c r="L333" s="59"/>
      <c r="M333" s="132"/>
      <c r="N333" s="53"/>
      <c r="O333" s="59"/>
      <c r="P333" s="115"/>
    </row>
    <row r="334" spans="1:18" ht="50.1" customHeight="1" x14ac:dyDescent="0.25">
      <c r="A334" s="2"/>
      <c r="B334" s="98" t="s">
        <v>511</v>
      </c>
      <c r="C334" s="114"/>
      <c r="D334" s="162"/>
      <c r="E334" s="53"/>
      <c r="F334" s="59"/>
      <c r="G334" s="120"/>
      <c r="H334" s="115"/>
      <c r="I334" s="59"/>
      <c r="J334" s="53"/>
      <c r="K334" s="59"/>
      <c r="L334" s="59"/>
      <c r="M334" s="132"/>
      <c r="N334" s="53"/>
      <c r="O334" s="59"/>
      <c r="P334" s="115"/>
    </row>
    <row r="335" spans="1:18" ht="12.6" customHeight="1" x14ac:dyDescent="0.25">
      <c r="A335" s="2"/>
      <c r="B335" s="98"/>
      <c r="C335" s="114"/>
      <c r="D335" s="162"/>
      <c r="E335" s="53"/>
      <c r="F335" s="59"/>
      <c r="G335" s="120"/>
      <c r="H335" s="115"/>
      <c r="I335" s="59"/>
      <c r="J335" s="53"/>
      <c r="K335" s="59"/>
      <c r="L335" s="59"/>
      <c r="M335" s="132"/>
      <c r="N335" s="53"/>
      <c r="O335" s="59"/>
      <c r="P335" s="115"/>
    </row>
    <row r="336" spans="1:18" x14ac:dyDescent="0.25">
      <c r="A336" s="2"/>
      <c r="B336" s="105" t="s">
        <v>1334</v>
      </c>
      <c r="C336" s="114"/>
      <c r="D336" s="162"/>
      <c r="E336" s="53"/>
      <c r="F336" s="59"/>
      <c r="G336" s="120"/>
      <c r="H336" s="115"/>
      <c r="I336" s="59"/>
      <c r="J336" s="53"/>
      <c r="K336" s="59"/>
      <c r="L336" s="59"/>
      <c r="M336" s="132"/>
      <c r="N336" s="53"/>
      <c r="O336" s="59"/>
      <c r="P336" s="115"/>
    </row>
    <row r="337" spans="1:18" x14ac:dyDescent="0.25">
      <c r="A337" s="19">
        <v>38</v>
      </c>
      <c r="B337" s="30" t="s">
        <v>653</v>
      </c>
      <c r="C337" s="114">
        <f>+R337*0.05</f>
        <v>1341.308511894473</v>
      </c>
      <c r="D337" s="162">
        <f>C337/8</f>
        <v>167.66356398680912</v>
      </c>
      <c r="E337" s="53">
        <f>+R337*0.075</f>
        <v>2011.9627678417094</v>
      </c>
      <c r="F337" s="163">
        <f>E337/8</f>
        <v>251.49534598021367</v>
      </c>
      <c r="G337" s="120">
        <f>+R337*0.105</f>
        <v>2816.7478749783932</v>
      </c>
      <c r="H337" s="162">
        <f>G337/8</f>
        <v>352.09348437229914</v>
      </c>
      <c r="I337" s="59">
        <f>+R337*1.04</f>
        <v>27899.21704740504</v>
      </c>
      <c r="J337" s="53">
        <f>+I337*0.075</f>
        <v>2092.4412785553777</v>
      </c>
      <c r="K337" s="59">
        <f>I337/8</f>
        <v>3487.40213092563</v>
      </c>
      <c r="L337" s="59">
        <f>J337/8</f>
        <v>261.55515981942222</v>
      </c>
      <c r="M337" s="132">
        <f>+I337*1.045</f>
        <v>29154.681814538264</v>
      </c>
      <c r="N337" s="53">
        <f>+M337*0.055</f>
        <v>1603.5074997996046</v>
      </c>
      <c r="O337" s="59">
        <f>M337/8</f>
        <v>3644.335226817283</v>
      </c>
      <c r="P337" s="115">
        <f>N337/8</f>
        <v>200.43843747495058</v>
      </c>
      <c r="R337">
        <v>26826.170237889459</v>
      </c>
    </row>
    <row r="338" spans="1:18" x14ac:dyDescent="0.25">
      <c r="A338" s="19">
        <v>39</v>
      </c>
      <c r="B338" s="30" t="s">
        <v>968</v>
      </c>
      <c r="C338" s="114">
        <f>+R338*0.05</f>
        <v>1231.42767204968</v>
      </c>
      <c r="D338" s="162">
        <f>C338/8</f>
        <v>153.92845900621001</v>
      </c>
      <c r="E338" s="53">
        <f>+R338*0.075</f>
        <v>1847.1415080745201</v>
      </c>
      <c r="F338" s="163">
        <f>E338/8</f>
        <v>230.89268850931501</v>
      </c>
      <c r="G338" s="120">
        <f>+R338*0.105</f>
        <v>2585.9981113043282</v>
      </c>
      <c r="H338" s="162">
        <f>G338/8</f>
        <v>323.24976391304102</v>
      </c>
      <c r="I338" s="59">
        <f>+R338*1.04</f>
        <v>25613.695578633346</v>
      </c>
      <c r="J338" s="53">
        <f>+I338*0.075</f>
        <v>1921.0271683975009</v>
      </c>
      <c r="K338" s="59">
        <f>I338/8</f>
        <v>3201.7119473291682</v>
      </c>
      <c r="L338" s="59">
        <f>J338/8</f>
        <v>240.12839604968761</v>
      </c>
      <c r="M338" s="132">
        <f>+I338*1.045</f>
        <v>26766.311879671845</v>
      </c>
      <c r="N338" s="53">
        <f>+M338*0.055</f>
        <v>1472.1471533819515</v>
      </c>
      <c r="O338" s="59">
        <f>M338/8</f>
        <v>3345.7889849589806</v>
      </c>
      <c r="P338" s="115">
        <f>N338/8</f>
        <v>184.01839417274394</v>
      </c>
      <c r="R338">
        <v>24628.553440993601</v>
      </c>
    </row>
    <row r="339" spans="1:18" x14ac:dyDescent="0.25">
      <c r="A339" s="2"/>
      <c r="B339" s="105" t="s">
        <v>1335</v>
      </c>
      <c r="C339" s="114"/>
      <c r="D339" s="162"/>
      <c r="E339" s="53"/>
      <c r="F339" s="59"/>
      <c r="G339" s="120"/>
      <c r="H339" s="115"/>
      <c r="I339" s="59"/>
      <c r="J339" s="53"/>
      <c r="K339" s="59"/>
      <c r="L339" s="59"/>
      <c r="M339" s="132"/>
      <c r="N339" s="53"/>
      <c r="O339" s="59"/>
      <c r="P339" s="115"/>
    </row>
    <row r="340" spans="1:18" x14ac:dyDescent="0.25">
      <c r="A340" s="19">
        <v>40</v>
      </c>
      <c r="B340" s="30" t="s">
        <v>634</v>
      </c>
      <c r="C340" s="114">
        <f>+R340*0.05</f>
        <v>1341.308511894473</v>
      </c>
      <c r="D340" s="162">
        <f>C340/8</f>
        <v>167.66356398680912</v>
      </c>
      <c r="E340" s="53">
        <f>+R340*0.075</f>
        <v>2011.9627678417094</v>
      </c>
      <c r="F340" s="163">
        <f>E340/8</f>
        <v>251.49534598021367</v>
      </c>
      <c r="G340" s="120">
        <f>+R340*0.105</f>
        <v>2816.7478749783932</v>
      </c>
      <c r="H340" s="162">
        <f>G340/8</f>
        <v>352.09348437229914</v>
      </c>
      <c r="I340" s="59">
        <f>+R340*1.04</f>
        <v>27899.21704740504</v>
      </c>
      <c r="J340" s="53">
        <f>+I340*0.075</f>
        <v>2092.4412785553777</v>
      </c>
      <c r="K340" s="59">
        <f>I340/8</f>
        <v>3487.40213092563</v>
      </c>
      <c r="L340" s="59">
        <f>J340/8</f>
        <v>261.55515981942222</v>
      </c>
      <c r="M340" s="132">
        <f>+I340*1.045</f>
        <v>29154.681814538264</v>
      </c>
      <c r="N340" s="53">
        <f>+M340*0.055</f>
        <v>1603.5074997996046</v>
      </c>
      <c r="O340" s="59">
        <f>M340/8</f>
        <v>3644.335226817283</v>
      </c>
      <c r="P340" s="115">
        <f>N340/8</f>
        <v>200.43843747495058</v>
      </c>
      <c r="R340">
        <v>26826.170237889459</v>
      </c>
    </row>
    <row r="341" spans="1:18" x14ac:dyDescent="0.25">
      <c r="A341" s="2"/>
      <c r="B341" s="103" t="s">
        <v>558</v>
      </c>
      <c r="C341" s="114"/>
      <c r="D341" s="162"/>
      <c r="E341" s="53"/>
      <c r="F341" s="59"/>
      <c r="G341" s="120"/>
      <c r="H341" s="115"/>
      <c r="I341" s="59"/>
      <c r="J341" s="53"/>
      <c r="K341" s="59"/>
      <c r="L341" s="59"/>
      <c r="M341" s="132"/>
      <c r="N341" s="53"/>
      <c r="O341" s="59"/>
      <c r="P341" s="115"/>
    </row>
    <row r="342" spans="1:18" x14ac:dyDescent="0.25">
      <c r="A342" s="2"/>
      <c r="B342" s="99" t="s">
        <v>942</v>
      </c>
      <c r="C342" s="114"/>
      <c r="D342" s="162"/>
      <c r="E342" s="53"/>
      <c r="F342" s="59"/>
      <c r="G342" s="120"/>
      <c r="H342" s="115"/>
      <c r="I342" s="59"/>
      <c r="J342" s="53"/>
      <c r="K342" s="59"/>
      <c r="L342" s="59"/>
      <c r="M342" s="132"/>
      <c r="N342" s="53"/>
      <c r="O342" s="59"/>
      <c r="P342" s="115"/>
    </row>
    <row r="343" spans="1:18" x14ac:dyDescent="0.25">
      <c r="A343" s="2"/>
      <c r="B343" s="99" t="s">
        <v>943</v>
      </c>
      <c r="C343" s="114"/>
      <c r="D343" s="162"/>
      <c r="E343" s="53"/>
      <c r="F343" s="59"/>
      <c r="G343" s="120"/>
      <c r="H343" s="115"/>
      <c r="I343" s="59"/>
      <c r="J343" s="53"/>
      <c r="K343" s="59"/>
      <c r="L343" s="59"/>
      <c r="M343" s="132"/>
      <c r="N343" s="53"/>
      <c r="O343" s="59"/>
      <c r="P343" s="115"/>
    </row>
    <row r="344" spans="1:18" x14ac:dyDescent="0.25">
      <c r="A344" s="19">
        <v>41</v>
      </c>
      <c r="B344" s="30" t="s">
        <v>635</v>
      </c>
      <c r="C344" s="114">
        <f>+R344*0.05</f>
        <v>1231.42767204968</v>
      </c>
      <c r="D344" s="162">
        <f>C344/8</f>
        <v>153.92845900621001</v>
      </c>
      <c r="E344" s="53">
        <f>+R344*0.075</f>
        <v>1847.1415080745201</v>
      </c>
      <c r="F344" s="163">
        <f>E344/8</f>
        <v>230.89268850931501</v>
      </c>
      <c r="G344" s="120">
        <f>+R344*0.105</f>
        <v>2585.9981113043282</v>
      </c>
      <c r="H344" s="162">
        <f>G344/8</f>
        <v>323.24976391304102</v>
      </c>
      <c r="I344" s="59">
        <f>+R344*1.04</f>
        <v>25613.695578633346</v>
      </c>
      <c r="J344" s="53">
        <f>+I344*0.075</f>
        <v>1921.0271683975009</v>
      </c>
      <c r="K344" s="59">
        <f>I344/8</f>
        <v>3201.7119473291682</v>
      </c>
      <c r="L344" s="59">
        <f>J344/8</f>
        <v>240.12839604968761</v>
      </c>
      <c r="M344" s="132">
        <f>+I344*1.045</f>
        <v>26766.311879671845</v>
      </c>
      <c r="N344" s="53">
        <f>+M344*0.055</f>
        <v>1472.1471533819515</v>
      </c>
      <c r="O344" s="59">
        <f>M344/8</f>
        <v>3345.7889849589806</v>
      </c>
      <c r="P344" s="115">
        <f>N344/8</f>
        <v>184.01839417274394</v>
      </c>
      <c r="R344">
        <v>24628.553440993601</v>
      </c>
    </row>
    <row r="345" spans="1:18" x14ac:dyDescent="0.25">
      <c r="A345" s="2"/>
      <c r="B345" s="103" t="s">
        <v>558</v>
      </c>
      <c r="C345" s="114"/>
      <c r="D345" s="162"/>
      <c r="E345" s="53"/>
      <c r="F345" s="59"/>
      <c r="G345" s="120"/>
      <c r="H345" s="115"/>
      <c r="I345" s="59"/>
      <c r="J345" s="53"/>
      <c r="K345" s="59"/>
      <c r="L345" s="59"/>
      <c r="M345" s="132"/>
      <c r="N345" s="53"/>
      <c r="O345" s="59"/>
      <c r="P345" s="115"/>
    </row>
    <row r="346" spans="1:18" x14ac:dyDescent="0.25">
      <c r="A346" s="2"/>
      <c r="B346" s="99" t="s">
        <v>944</v>
      </c>
      <c r="C346" s="114"/>
      <c r="D346" s="162"/>
      <c r="E346" s="53"/>
      <c r="F346" s="59"/>
      <c r="G346" s="120"/>
      <c r="H346" s="115"/>
      <c r="I346" s="59"/>
      <c r="J346" s="53"/>
      <c r="K346" s="59"/>
      <c r="L346" s="59"/>
      <c r="M346" s="132"/>
      <c r="N346" s="53"/>
      <c r="O346" s="59"/>
      <c r="P346" s="115"/>
    </row>
    <row r="347" spans="1:18" x14ac:dyDescent="0.25">
      <c r="A347" s="2"/>
      <c r="B347" s="99" t="s">
        <v>945</v>
      </c>
      <c r="C347" s="114"/>
      <c r="D347" s="162"/>
      <c r="E347" s="53"/>
      <c r="F347" s="59"/>
      <c r="G347" s="120"/>
      <c r="H347" s="115"/>
      <c r="I347" s="59"/>
      <c r="J347" s="53"/>
      <c r="K347" s="59"/>
      <c r="L347" s="59"/>
      <c r="M347" s="132"/>
      <c r="N347" s="53"/>
      <c r="O347" s="59"/>
      <c r="P347" s="115"/>
    </row>
    <row r="348" spans="1:18" x14ac:dyDescent="0.25">
      <c r="A348" s="19">
        <v>42</v>
      </c>
      <c r="B348" s="30" t="s">
        <v>636</v>
      </c>
      <c r="C348" s="114">
        <f>+R348*0.05</f>
        <v>1166.9003540004405</v>
      </c>
      <c r="D348" s="162">
        <f>C348/8</f>
        <v>145.86254425005507</v>
      </c>
      <c r="E348" s="53">
        <f>+R348*0.075</f>
        <v>1750.3505310006608</v>
      </c>
      <c r="F348" s="163">
        <f>E348/8</f>
        <v>218.7938163750826</v>
      </c>
      <c r="G348" s="120">
        <f>+R348*0.105</f>
        <v>2450.4907434009251</v>
      </c>
      <c r="H348" s="162">
        <f>G348/8</f>
        <v>306.31134292511564</v>
      </c>
      <c r="I348" s="59">
        <f>+R348*1.04</f>
        <v>24271.527363209163</v>
      </c>
      <c r="J348" s="53">
        <f>+I348*0.075</f>
        <v>1820.3645522406871</v>
      </c>
      <c r="K348" s="59">
        <f>I348/8</f>
        <v>3033.9409204011454</v>
      </c>
      <c r="L348" s="59">
        <f>J348/8</f>
        <v>227.54556903008589</v>
      </c>
      <c r="M348" s="132">
        <f>+I348*1.045</f>
        <v>25363.746094553575</v>
      </c>
      <c r="N348" s="53">
        <f>+M348*0.055</f>
        <v>1395.0060352004466</v>
      </c>
      <c r="O348" s="59">
        <f>M348/8</f>
        <v>3170.4682618191969</v>
      </c>
      <c r="P348" s="115">
        <f>N348/8</f>
        <v>174.37575440005583</v>
      </c>
      <c r="R348">
        <v>23338.007080008811</v>
      </c>
    </row>
    <row r="349" spans="1:18" x14ac:dyDescent="0.25">
      <c r="A349" s="2"/>
      <c r="B349" s="99" t="s">
        <v>946</v>
      </c>
      <c r="C349" s="114"/>
      <c r="D349" s="162"/>
      <c r="E349" s="53"/>
      <c r="F349" s="59"/>
      <c r="G349" s="120"/>
      <c r="H349" s="115"/>
      <c r="I349" s="59"/>
      <c r="J349" s="53"/>
      <c r="K349" s="59"/>
      <c r="L349" s="59"/>
      <c r="M349" s="132"/>
      <c r="N349" s="53"/>
      <c r="O349" s="59"/>
      <c r="P349" s="115"/>
      <c r="R349" s="61"/>
    </row>
    <row r="350" spans="1:18" x14ac:dyDescent="0.25">
      <c r="A350" s="2"/>
      <c r="B350" s="105" t="s">
        <v>971</v>
      </c>
      <c r="C350" s="114"/>
      <c r="D350" s="162"/>
      <c r="E350" s="53"/>
      <c r="F350" s="59"/>
      <c r="G350" s="120"/>
      <c r="H350" s="115"/>
      <c r="I350" s="59"/>
      <c r="J350" s="53"/>
      <c r="K350" s="59"/>
      <c r="L350" s="59"/>
      <c r="M350" s="132"/>
      <c r="N350" s="53"/>
      <c r="O350" s="59"/>
      <c r="P350" s="115"/>
    </row>
    <row r="351" spans="1:18" ht="39" customHeight="1" x14ac:dyDescent="0.25">
      <c r="A351" s="7">
        <v>43</v>
      </c>
      <c r="B351" s="103" t="s">
        <v>512</v>
      </c>
      <c r="C351" s="114"/>
      <c r="D351" s="162"/>
      <c r="E351" s="53"/>
      <c r="F351" s="59"/>
      <c r="G351" s="119"/>
      <c r="H351" s="113"/>
      <c r="M351" s="131"/>
      <c r="P351" s="113"/>
    </row>
    <row r="352" spans="1:18" ht="50.25" customHeight="1" x14ac:dyDescent="0.25">
      <c r="A352" s="7">
        <v>44</v>
      </c>
      <c r="B352" s="103" t="s">
        <v>513</v>
      </c>
      <c r="C352" s="114"/>
      <c r="D352" s="162"/>
      <c r="E352" s="53"/>
      <c r="F352" s="59"/>
      <c r="G352" s="119"/>
      <c r="H352" s="113"/>
      <c r="M352" s="131"/>
      <c r="P352" s="113"/>
    </row>
    <row r="353" spans="1:16" ht="49.5" customHeight="1" x14ac:dyDescent="0.25">
      <c r="A353" s="7">
        <v>45</v>
      </c>
      <c r="B353" s="103" t="s">
        <v>514</v>
      </c>
      <c r="C353" s="114"/>
      <c r="D353" s="162"/>
      <c r="E353" s="53"/>
      <c r="F353" s="59"/>
      <c r="G353" s="119"/>
      <c r="H353" s="113"/>
      <c r="M353" s="131"/>
      <c r="P353" s="113"/>
    </row>
    <row r="354" spans="1:16" ht="26.25" customHeight="1" x14ac:dyDescent="0.25">
      <c r="A354" s="7">
        <v>46</v>
      </c>
      <c r="B354" s="103" t="s">
        <v>623</v>
      </c>
      <c r="C354" s="114"/>
      <c r="D354" s="162"/>
      <c r="E354" s="53"/>
      <c r="F354" s="59"/>
      <c r="G354" s="119"/>
      <c r="H354" s="113"/>
      <c r="M354" s="131"/>
      <c r="P354" s="113"/>
    </row>
    <row r="355" spans="1:16" ht="27" customHeight="1" x14ac:dyDescent="0.25">
      <c r="A355" s="7"/>
      <c r="B355" s="103" t="s">
        <v>624</v>
      </c>
      <c r="C355" s="114"/>
      <c r="D355" s="162"/>
      <c r="E355" s="53"/>
      <c r="F355" s="59"/>
      <c r="G355" s="119"/>
      <c r="H355" s="113"/>
      <c r="M355" s="131"/>
      <c r="P355" s="113"/>
    </row>
    <row r="356" spans="1:16" ht="12" customHeight="1" x14ac:dyDescent="0.25">
      <c r="A356" s="7"/>
      <c r="B356" s="103"/>
      <c r="C356" s="114"/>
      <c r="D356" s="162"/>
      <c r="E356" s="53"/>
      <c r="F356" s="59"/>
      <c r="G356" s="119"/>
      <c r="H356" s="113"/>
      <c r="M356" s="131"/>
      <c r="P356" s="113"/>
    </row>
    <row r="357" spans="1:16" ht="27.9" customHeight="1" x14ac:dyDescent="0.25">
      <c r="A357" s="2"/>
      <c r="B357" s="98" t="s">
        <v>31</v>
      </c>
      <c r="C357" s="114"/>
      <c r="D357" s="162"/>
      <c r="E357" s="53"/>
      <c r="F357" s="59"/>
      <c r="G357" s="119"/>
      <c r="H357" s="113"/>
      <c r="M357" s="131"/>
      <c r="P357" s="113"/>
    </row>
    <row r="358" spans="1:16" x14ac:dyDescent="0.25">
      <c r="C358" s="75"/>
      <c r="D358" s="75"/>
      <c r="E358" s="84"/>
      <c r="F358" s="53"/>
    </row>
    <row r="359" spans="1:16" x14ac:dyDescent="0.25">
      <c r="C359" s="75"/>
      <c r="D359" s="75"/>
      <c r="E359" s="84"/>
      <c r="F359" s="53"/>
    </row>
    <row r="360" spans="1:16" x14ac:dyDescent="0.25">
      <c r="C360" s="75"/>
      <c r="D360" s="75"/>
      <c r="E360" s="84"/>
      <c r="F360" s="53"/>
    </row>
  </sheetData>
  <mergeCells count="9">
    <mergeCell ref="O1:P1"/>
    <mergeCell ref="C2:D2"/>
    <mergeCell ref="E2:F2"/>
    <mergeCell ref="G2:H2"/>
    <mergeCell ref="I2:L2"/>
    <mergeCell ref="M2:P2"/>
    <mergeCell ref="M1:N1"/>
    <mergeCell ref="I1:J1"/>
    <mergeCell ref="K1:L1"/>
  </mergeCells>
  <phoneticPr fontId="2" type="noConversion"/>
  <pageMargins left="0.23622047244094491" right="0.23622047244094491" top="0.74803149606299213" bottom="0.74803149606299213" header="0.31496062992125984" footer="0.31496062992125984"/>
  <pageSetup paperSize="9" scale="76"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40" max="1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pageSetUpPr fitToPage="1"/>
  </sheetPr>
  <dimension ref="A1:U141"/>
  <sheetViews>
    <sheetView zoomScaleNormal="100" zoomScaleSheetLayoutView="75" workbookViewId="0">
      <selection activeCell="B1" sqref="B1:P97"/>
    </sheetView>
  </sheetViews>
  <sheetFormatPr baseColWidth="10" defaultColWidth="11.44140625" defaultRowHeight="13.2" x14ac:dyDescent="0.25"/>
  <cols>
    <col min="1" max="1" width="4.6640625" style="3" customWidth="1"/>
    <col min="2" max="2" width="109.33203125" style="52" customWidth="1"/>
    <col min="3" max="4" width="13.33203125" style="74" customWidth="1"/>
    <col min="5" max="5" width="11.6640625" style="73" customWidth="1"/>
    <col min="6" max="7" width="11.6640625" style="52" customWidth="1"/>
    <col min="8" max="8" width="11.6640625" style="58" customWidth="1"/>
    <col min="9" max="9" width="10" style="58" customWidth="1"/>
    <col min="10" max="10" width="10" style="52" customWidth="1"/>
    <col min="11" max="13" width="10" style="58" customWidth="1"/>
    <col min="14" max="14" width="10" style="52" customWidth="1"/>
    <col min="15" max="15" width="10" style="58" customWidth="1"/>
    <col min="16" max="16" width="9.33203125" customWidth="1"/>
    <col min="17" max="17" width="0" hidden="1" customWidth="1"/>
  </cols>
  <sheetData>
    <row r="1" spans="1:21" ht="15" customHeight="1" x14ac:dyDescent="0.25">
      <c r="A1" s="35" t="s">
        <v>1095</v>
      </c>
      <c r="B1" s="37" t="s">
        <v>390</v>
      </c>
      <c r="C1" s="108" t="s">
        <v>1438</v>
      </c>
      <c r="D1" s="91" t="s">
        <v>1451</v>
      </c>
      <c r="E1" s="108" t="s">
        <v>1438</v>
      </c>
      <c r="F1" s="109" t="s">
        <v>1451</v>
      </c>
      <c r="G1" s="90" t="s">
        <v>1438</v>
      </c>
      <c r="H1" s="109" t="s">
        <v>1451</v>
      </c>
      <c r="I1" s="211" t="s">
        <v>1453</v>
      </c>
      <c r="J1" s="213"/>
      <c r="K1" s="217" t="s">
        <v>1451</v>
      </c>
      <c r="L1" s="211"/>
      <c r="M1" s="207" t="s">
        <v>1453</v>
      </c>
      <c r="N1" s="213"/>
      <c r="O1" s="217" t="s">
        <v>1451</v>
      </c>
      <c r="P1" s="208"/>
      <c r="Q1" t="s">
        <v>1438</v>
      </c>
    </row>
    <row r="2" spans="1:21" ht="24.75" customHeight="1" x14ac:dyDescent="0.25">
      <c r="A2" s="22"/>
      <c r="B2" s="39"/>
      <c r="C2" s="209" t="str">
        <f>'I (UNO)'!C2</f>
        <v>Febrero</v>
      </c>
      <c r="D2" s="212"/>
      <c r="E2" s="209" t="s">
        <v>1444</v>
      </c>
      <c r="F2" s="210"/>
      <c r="G2" s="212" t="s">
        <v>1445</v>
      </c>
      <c r="H2" s="210"/>
      <c r="I2" s="212" t="str">
        <f>'I (UNO)'!F2</f>
        <v>Mayo</v>
      </c>
      <c r="J2" s="212"/>
      <c r="K2" s="212"/>
      <c r="L2" s="212"/>
      <c r="M2" s="214" t="str">
        <f>'I (UNO)'!H2</f>
        <v>Junio</v>
      </c>
      <c r="N2" s="215"/>
      <c r="O2" s="215"/>
      <c r="P2" s="216"/>
      <c r="Q2">
        <v>45658</v>
      </c>
    </row>
    <row r="3" spans="1:21" ht="20.100000000000001" customHeight="1" x14ac:dyDescent="0.25">
      <c r="A3" s="23"/>
      <c r="B3" s="41"/>
      <c r="C3" s="110" t="s">
        <v>1452</v>
      </c>
      <c r="D3" s="116" t="s">
        <v>1452</v>
      </c>
      <c r="E3" s="110" t="s">
        <v>1452</v>
      </c>
      <c r="F3" s="111" t="s">
        <v>1452</v>
      </c>
      <c r="G3" s="68" t="s">
        <v>1452</v>
      </c>
      <c r="H3" s="111" t="s">
        <v>1452</v>
      </c>
      <c r="I3" s="76" t="s">
        <v>909</v>
      </c>
      <c r="J3" s="93" t="s">
        <v>1442</v>
      </c>
      <c r="K3" s="92" t="s">
        <v>909</v>
      </c>
      <c r="L3" s="76" t="s">
        <v>1442</v>
      </c>
      <c r="M3" s="129" t="s">
        <v>909</v>
      </c>
      <c r="N3" s="93" t="s">
        <v>1442</v>
      </c>
      <c r="O3" s="92" t="s">
        <v>909</v>
      </c>
      <c r="P3" s="130" t="s">
        <v>1442</v>
      </c>
      <c r="Q3" s="46" t="s">
        <v>909</v>
      </c>
    </row>
    <row r="4" spans="1:21" x14ac:dyDescent="0.25">
      <c r="A4" s="2"/>
      <c r="B4" s="139" t="s">
        <v>901</v>
      </c>
      <c r="C4" s="159"/>
      <c r="D4" s="160"/>
      <c r="E4" s="52"/>
      <c r="F4" s="58"/>
      <c r="G4" s="164"/>
      <c r="H4" s="128"/>
      <c r="M4" s="131"/>
      <c r="P4" s="113"/>
    </row>
    <row r="5" spans="1:21" x14ac:dyDescent="0.25">
      <c r="A5" s="19">
        <v>1</v>
      </c>
      <c r="B5" s="30" t="s">
        <v>1123</v>
      </c>
      <c r="C5" s="168">
        <f>+Q5*0.05</f>
        <v>1396.7651255846031</v>
      </c>
      <c r="D5" s="162">
        <f>C5/8</f>
        <v>174.59564069807539</v>
      </c>
      <c r="E5" s="121">
        <f>+Q5*0.075</f>
        <v>2095.1476883769046</v>
      </c>
      <c r="F5" s="163">
        <f>E5/8</f>
        <v>261.89346104711308</v>
      </c>
      <c r="G5" s="120">
        <f>+Q5*0.105</f>
        <v>2933.2067637276664</v>
      </c>
      <c r="H5" s="162">
        <f>G5/8</f>
        <v>366.6508454659583</v>
      </c>
      <c r="I5" s="59">
        <f>+Q5*1.04</f>
        <v>29052.714612159743</v>
      </c>
      <c r="J5" s="53">
        <f>+I5*0.075</f>
        <v>2178.9535959119808</v>
      </c>
      <c r="K5" s="59">
        <f>I5/8</f>
        <v>3631.5893265199679</v>
      </c>
      <c r="L5" s="59">
        <f>J5/8</f>
        <v>272.36919948899759</v>
      </c>
      <c r="M5" s="132">
        <f>+I5*1.045</f>
        <v>30360.08676970693</v>
      </c>
      <c r="N5" s="53">
        <f>+M5*0.055</f>
        <v>1669.8047723338811</v>
      </c>
      <c r="O5" s="59">
        <f>M5/8</f>
        <v>3795.0108462133662</v>
      </c>
      <c r="P5" s="115">
        <f>N5/8</f>
        <v>208.72559654173514</v>
      </c>
      <c r="Q5">
        <v>27935.302511692062</v>
      </c>
    </row>
    <row r="6" spans="1:21" ht="38.25" customHeight="1" x14ac:dyDescent="0.25">
      <c r="A6" s="2"/>
      <c r="B6" s="103" t="s">
        <v>1324</v>
      </c>
      <c r="C6" s="168"/>
      <c r="D6" s="169"/>
      <c r="E6" s="121"/>
      <c r="F6" s="170"/>
      <c r="G6" s="120"/>
      <c r="H6" s="115"/>
      <c r="I6" s="59"/>
      <c r="J6" s="53"/>
      <c r="K6" s="59"/>
      <c r="L6" s="59"/>
      <c r="M6" s="132"/>
      <c r="N6" s="53"/>
      <c r="O6" s="59"/>
      <c r="P6" s="115"/>
    </row>
    <row r="7" spans="1:21" ht="24.75" customHeight="1" x14ac:dyDescent="0.25">
      <c r="A7" s="2"/>
      <c r="B7" s="103" t="s">
        <v>809</v>
      </c>
      <c r="C7" s="168"/>
      <c r="D7" s="169"/>
      <c r="E7" s="121"/>
      <c r="F7" s="170"/>
      <c r="G7" s="120"/>
      <c r="H7" s="115"/>
      <c r="I7" s="59"/>
      <c r="J7" s="53"/>
      <c r="K7" s="59"/>
      <c r="L7" s="59"/>
      <c r="M7" s="132"/>
      <c r="N7" s="53"/>
      <c r="O7" s="59"/>
      <c r="P7" s="115"/>
    </row>
    <row r="8" spans="1:21" x14ac:dyDescent="0.25">
      <c r="A8" s="2"/>
      <c r="B8" s="139" t="s">
        <v>810</v>
      </c>
      <c r="C8" s="168"/>
      <c r="D8" s="169"/>
      <c r="E8" s="121"/>
      <c r="F8" s="170"/>
      <c r="G8" s="120"/>
      <c r="H8" s="115"/>
      <c r="I8" s="59"/>
      <c r="J8" s="53"/>
      <c r="K8" s="59"/>
      <c r="L8" s="59"/>
      <c r="M8" s="132"/>
      <c r="N8" s="53"/>
      <c r="O8" s="59"/>
      <c r="P8" s="115"/>
    </row>
    <row r="9" spans="1:21" x14ac:dyDescent="0.25">
      <c r="A9" s="2"/>
      <c r="B9" s="99" t="s">
        <v>1377</v>
      </c>
      <c r="C9" s="168"/>
      <c r="D9" s="169"/>
      <c r="E9" s="121"/>
      <c r="F9" s="170"/>
      <c r="G9" s="120"/>
      <c r="H9" s="115"/>
      <c r="I9" s="59"/>
      <c r="J9" s="53"/>
      <c r="K9" s="59"/>
      <c r="L9" s="59"/>
      <c r="M9" s="132"/>
      <c r="N9" s="53"/>
      <c r="O9" s="59"/>
      <c r="P9" s="115"/>
    </row>
    <row r="10" spans="1:21" x14ac:dyDescent="0.25">
      <c r="A10" s="2"/>
      <c r="B10" s="99" t="s">
        <v>405</v>
      </c>
      <c r="C10" s="168"/>
      <c r="D10" s="169"/>
      <c r="E10" s="121"/>
      <c r="F10" s="170"/>
      <c r="G10" s="120"/>
      <c r="H10" s="115"/>
      <c r="I10" s="59"/>
      <c r="J10" s="53"/>
      <c r="K10" s="59"/>
      <c r="L10" s="59"/>
      <c r="M10" s="132"/>
      <c r="N10" s="53"/>
      <c r="O10" s="59"/>
      <c r="P10" s="115"/>
      <c r="U10" s="54" t="s">
        <v>461</v>
      </c>
    </row>
    <row r="11" spans="1:21" x14ac:dyDescent="0.25">
      <c r="A11" s="2"/>
      <c r="B11" s="139" t="s">
        <v>902</v>
      </c>
      <c r="C11" s="168"/>
      <c r="D11" s="169"/>
      <c r="E11" s="121"/>
      <c r="F11" s="170"/>
      <c r="G11" s="120"/>
      <c r="H11" s="115"/>
      <c r="I11" s="59"/>
      <c r="J11" s="53"/>
      <c r="K11" s="59"/>
      <c r="L11" s="59"/>
      <c r="M11" s="132"/>
      <c r="N11" s="53"/>
      <c r="O11" s="59"/>
      <c r="P11" s="115"/>
    </row>
    <row r="12" spans="1:21" ht="25.5" customHeight="1" x14ac:dyDescent="0.25">
      <c r="A12" s="2"/>
      <c r="B12" s="103" t="s">
        <v>447</v>
      </c>
      <c r="C12" s="168"/>
      <c r="D12" s="169"/>
      <c r="E12" s="121"/>
      <c r="F12" s="170"/>
      <c r="G12" s="120"/>
      <c r="H12" s="115"/>
      <c r="I12" s="59"/>
      <c r="J12" s="53"/>
      <c r="K12" s="59"/>
      <c r="L12" s="59"/>
      <c r="M12" s="132"/>
      <c r="N12" s="53"/>
      <c r="O12" s="59"/>
      <c r="P12" s="115"/>
    </row>
    <row r="13" spans="1:21" ht="50.1" customHeight="1" x14ac:dyDescent="0.25">
      <c r="A13" s="2"/>
      <c r="B13" s="98" t="s">
        <v>439</v>
      </c>
      <c r="C13" s="168"/>
      <c r="D13" s="169"/>
      <c r="E13" s="121"/>
      <c r="F13" s="170"/>
      <c r="G13" s="120"/>
      <c r="H13" s="115"/>
      <c r="I13" s="59"/>
      <c r="J13" s="53"/>
      <c r="K13" s="59"/>
      <c r="L13" s="59"/>
      <c r="M13" s="132"/>
      <c r="N13" s="53"/>
      <c r="O13" s="59"/>
      <c r="P13" s="115"/>
    </row>
    <row r="14" spans="1:21" x14ac:dyDescent="0.25">
      <c r="A14" s="2"/>
      <c r="B14" s="99" t="s">
        <v>451</v>
      </c>
      <c r="C14" s="168"/>
      <c r="D14" s="169"/>
      <c r="E14" s="121"/>
      <c r="F14" s="170"/>
      <c r="G14" s="120"/>
      <c r="H14" s="115"/>
      <c r="I14" s="59"/>
      <c r="J14" s="53"/>
      <c r="K14" s="59"/>
      <c r="L14" s="59"/>
      <c r="M14" s="132"/>
      <c r="N14" s="53"/>
      <c r="O14" s="59"/>
      <c r="P14" s="115"/>
    </row>
    <row r="15" spans="1:21" x14ac:dyDescent="0.25">
      <c r="A15" s="19">
        <v>2</v>
      </c>
      <c r="B15" s="165" t="s">
        <v>653</v>
      </c>
      <c r="C15" s="168">
        <f>+Q15*0.05</f>
        <v>1324.1994907117196</v>
      </c>
      <c r="D15" s="162">
        <f>C15/8</f>
        <v>165.52493633896495</v>
      </c>
      <c r="E15" s="121">
        <f>+Q15*0.075</f>
        <v>1986.2992360675789</v>
      </c>
      <c r="F15" s="163">
        <f>E15/8</f>
        <v>248.28740450844737</v>
      </c>
      <c r="G15" s="120">
        <f>+Q15*0.105</f>
        <v>2780.8189304946109</v>
      </c>
      <c r="H15" s="162">
        <f>G15/8</f>
        <v>347.60236631182636</v>
      </c>
      <c r="I15" s="59">
        <f>+Q15*1.04</f>
        <v>27543.349406803765</v>
      </c>
      <c r="J15" s="53">
        <f>+I15*0.075</f>
        <v>2065.7512055102825</v>
      </c>
      <c r="K15" s="59">
        <f>I15/8</f>
        <v>3442.9186758504707</v>
      </c>
      <c r="L15" s="59">
        <f>J15/8</f>
        <v>258.21890068878531</v>
      </c>
      <c r="M15" s="132">
        <f>+I15*1.045</f>
        <v>28782.800130109932</v>
      </c>
      <c r="N15" s="53">
        <f>+M15*0.055</f>
        <v>1583.0540071560463</v>
      </c>
      <c r="O15" s="59">
        <f>M15/8</f>
        <v>3597.8500162637415</v>
      </c>
      <c r="P15" s="115">
        <f>N15/8</f>
        <v>197.88175089450579</v>
      </c>
      <c r="Q15">
        <v>26483.989814234388</v>
      </c>
    </row>
    <row r="16" spans="1:21" ht="49.5" customHeight="1" x14ac:dyDescent="0.25">
      <c r="A16" s="2"/>
      <c r="B16" s="103" t="s">
        <v>517</v>
      </c>
      <c r="C16" s="168"/>
      <c r="D16" s="169"/>
      <c r="E16" s="121"/>
      <c r="F16" s="170"/>
      <c r="G16" s="120"/>
      <c r="H16" s="115"/>
      <c r="I16" s="59"/>
      <c r="J16" s="53"/>
      <c r="K16" s="59"/>
      <c r="L16" s="59"/>
      <c r="M16" s="132"/>
      <c r="N16" s="53"/>
      <c r="O16" s="59"/>
      <c r="P16" s="115"/>
    </row>
    <row r="17" spans="1:17" x14ac:dyDescent="0.25">
      <c r="A17" s="2"/>
      <c r="B17" s="139" t="s">
        <v>452</v>
      </c>
      <c r="C17" s="168"/>
      <c r="D17" s="169"/>
      <c r="E17" s="121"/>
      <c r="F17" s="170"/>
      <c r="G17" s="120"/>
      <c r="H17" s="115"/>
      <c r="I17" s="59"/>
      <c r="J17" s="53"/>
      <c r="K17" s="59"/>
      <c r="L17" s="59"/>
      <c r="M17" s="132"/>
      <c r="N17" s="53"/>
      <c r="O17" s="59"/>
      <c r="P17" s="115"/>
    </row>
    <row r="18" spans="1:17" x14ac:dyDescent="0.25">
      <c r="A18" s="2"/>
      <c r="B18" s="99" t="s">
        <v>448</v>
      </c>
      <c r="C18" s="168"/>
      <c r="D18" s="169"/>
      <c r="E18" s="121"/>
      <c r="F18" s="170"/>
      <c r="G18" s="120"/>
      <c r="H18" s="115"/>
      <c r="I18" s="59"/>
      <c r="J18" s="53"/>
      <c r="K18" s="59"/>
      <c r="L18" s="59"/>
      <c r="M18" s="132"/>
      <c r="N18" s="53"/>
      <c r="O18" s="59"/>
      <c r="P18" s="115"/>
    </row>
    <row r="19" spans="1:17" x14ac:dyDescent="0.25">
      <c r="A19" s="2"/>
      <c r="B19" s="99" t="s">
        <v>1082</v>
      </c>
      <c r="C19" s="168"/>
      <c r="D19" s="169"/>
      <c r="E19" s="121"/>
      <c r="F19" s="170"/>
      <c r="G19" s="120"/>
      <c r="H19" s="115"/>
      <c r="I19" s="59"/>
      <c r="J19" s="53"/>
      <c r="K19" s="59"/>
      <c r="L19" s="59"/>
      <c r="M19" s="132"/>
      <c r="N19" s="53"/>
      <c r="O19" s="59"/>
      <c r="P19" s="115"/>
    </row>
    <row r="20" spans="1:17" x14ac:dyDescent="0.25">
      <c r="A20" s="2"/>
      <c r="B20" s="99" t="s">
        <v>453</v>
      </c>
      <c r="C20" s="168"/>
      <c r="D20" s="169"/>
      <c r="E20" s="121"/>
      <c r="F20" s="170"/>
      <c r="G20" s="120"/>
      <c r="H20" s="115"/>
      <c r="I20" s="59"/>
      <c r="J20" s="53"/>
      <c r="K20" s="59"/>
      <c r="L20" s="59"/>
      <c r="M20" s="132"/>
      <c r="N20" s="53"/>
      <c r="O20" s="59"/>
      <c r="P20" s="115"/>
    </row>
    <row r="21" spans="1:17" x14ac:dyDescent="0.25">
      <c r="A21" s="2"/>
      <c r="B21" s="105" t="s">
        <v>903</v>
      </c>
      <c r="C21" s="168"/>
      <c r="D21" s="169"/>
      <c r="E21" s="121"/>
      <c r="F21" s="170"/>
      <c r="G21" s="120"/>
      <c r="H21" s="115"/>
      <c r="I21" s="59"/>
      <c r="J21" s="53"/>
      <c r="K21" s="59"/>
      <c r="L21" s="59"/>
      <c r="M21" s="132"/>
      <c r="N21" s="53"/>
      <c r="O21" s="59"/>
      <c r="P21" s="115"/>
    </row>
    <row r="22" spans="1:17" x14ac:dyDescent="0.25">
      <c r="A22" s="2"/>
      <c r="B22" s="103" t="s">
        <v>1083</v>
      </c>
      <c r="C22" s="168"/>
      <c r="D22" s="169"/>
      <c r="E22" s="121"/>
      <c r="F22" s="170"/>
      <c r="G22" s="120"/>
      <c r="H22" s="115"/>
      <c r="I22" s="59"/>
      <c r="J22" s="53"/>
      <c r="K22" s="59"/>
      <c r="L22" s="59"/>
      <c r="M22" s="132"/>
      <c r="N22" s="53"/>
      <c r="O22" s="59"/>
      <c r="P22" s="115"/>
    </row>
    <row r="23" spans="1:17" ht="12.9" customHeight="1" x14ac:dyDescent="0.25">
      <c r="A23" s="2"/>
      <c r="B23" s="99" t="s">
        <v>904</v>
      </c>
      <c r="C23" s="168"/>
      <c r="D23" s="169"/>
      <c r="E23" s="121"/>
      <c r="F23" s="170"/>
      <c r="G23" s="120"/>
      <c r="H23" s="115"/>
      <c r="I23" s="59"/>
      <c r="J23" s="53"/>
      <c r="K23" s="59"/>
      <c r="L23" s="59"/>
      <c r="M23" s="132"/>
      <c r="N23" s="53"/>
      <c r="O23" s="59"/>
      <c r="P23" s="115"/>
    </row>
    <row r="24" spans="1:17" x14ac:dyDescent="0.25">
      <c r="A24" s="2"/>
      <c r="B24" s="99" t="s">
        <v>1284</v>
      </c>
      <c r="C24" s="168"/>
      <c r="D24" s="169"/>
      <c r="E24" s="121"/>
      <c r="F24" s="170"/>
      <c r="G24" s="120"/>
      <c r="H24" s="115"/>
      <c r="I24" s="59"/>
      <c r="J24" s="53"/>
      <c r="K24" s="59"/>
      <c r="L24" s="59"/>
      <c r="M24" s="132"/>
      <c r="N24" s="53"/>
      <c r="O24" s="59"/>
      <c r="P24" s="115"/>
    </row>
    <row r="25" spans="1:17" x14ac:dyDescent="0.25">
      <c r="A25" s="19">
        <v>3</v>
      </c>
      <c r="B25" s="165" t="s">
        <v>968</v>
      </c>
      <c r="C25" s="168">
        <f>+Q25*0.05</f>
        <v>1231.2496392336029</v>
      </c>
      <c r="D25" s="162">
        <f>C25/8</f>
        <v>153.90620490420037</v>
      </c>
      <c r="E25" s="121">
        <f>+Q25*0.075</f>
        <v>1846.8744588504042</v>
      </c>
      <c r="F25" s="163">
        <f>E25/8</f>
        <v>230.85930735630052</v>
      </c>
      <c r="G25" s="120">
        <f>+Q25*0.105</f>
        <v>2585.624242390566</v>
      </c>
      <c r="H25" s="162">
        <f>G25/8</f>
        <v>323.20303029882075</v>
      </c>
      <c r="I25" s="59">
        <f>+Q25*1.04</f>
        <v>25609.992496058941</v>
      </c>
      <c r="J25" s="53">
        <f>+I25*0.075</f>
        <v>1920.7494372044205</v>
      </c>
      <c r="K25" s="59">
        <f>I25/8</f>
        <v>3201.2490620073677</v>
      </c>
      <c r="L25" s="59">
        <f>J25/8</f>
        <v>240.09367965055256</v>
      </c>
      <c r="M25" s="132">
        <f>+I25*1.045</f>
        <v>26762.442158381593</v>
      </c>
      <c r="N25" s="53">
        <f>+M25*0.055</f>
        <v>1471.9343187109876</v>
      </c>
      <c r="O25" s="59">
        <f>M25/8</f>
        <v>3345.3052697976991</v>
      </c>
      <c r="P25" s="115">
        <f>N25/8</f>
        <v>183.99178983887344</v>
      </c>
      <c r="Q25">
        <v>24624.992784672057</v>
      </c>
    </row>
    <row r="26" spans="1:17" ht="51" customHeight="1" x14ac:dyDescent="0.25">
      <c r="A26" s="2"/>
      <c r="B26" s="103" t="s">
        <v>679</v>
      </c>
      <c r="C26" s="168"/>
      <c r="D26" s="169"/>
      <c r="E26" s="121"/>
      <c r="F26" s="170"/>
      <c r="G26" s="120"/>
      <c r="H26" s="115"/>
      <c r="I26" s="59"/>
      <c r="J26" s="53"/>
      <c r="K26" s="59"/>
      <c r="L26" s="59"/>
      <c r="M26" s="132"/>
      <c r="N26" s="53"/>
      <c r="O26" s="59"/>
      <c r="P26" s="115"/>
    </row>
    <row r="27" spans="1:17" x14ac:dyDescent="0.25">
      <c r="A27" s="2"/>
      <c r="B27" s="139" t="s">
        <v>452</v>
      </c>
      <c r="C27" s="168"/>
      <c r="D27" s="169"/>
      <c r="E27" s="121"/>
      <c r="F27" s="170"/>
      <c r="G27" s="120"/>
      <c r="H27" s="115"/>
      <c r="I27" s="59"/>
      <c r="J27" s="53"/>
      <c r="K27" s="59"/>
      <c r="L27" s="59"/>
      <c r="M27" s="132"/>
      <c r="N27" s="53"/>
      <c r="O27" s="59"/>
      <c r="P27" s="115"/>
    </row>
    <row r="28" spans="1:17" x14ac:dyDescent="0.25">
      <c r="A28" s="2"/>
      <c r="B28" s="99" t="s">
        <v>1084</v>
      </c>
      <c r="C28" s="168"/>
      <c r="D28" s="169"/>
      <c r="E28" s="121"/>
      <c r="F28" s="170"/>
      <c r="G28" s="120"/>
      <c r="H28" s="115"/>
      <c r="I28" s="59"/>
      <c r="J28" s="53"/>
      <c r="K28" s="59"/>
      <c r="L28" s="59"/>
      <c r="M28" s="132"/>
      <c r="N28" s="53"/>
      <c r="O28" s="59"/>
      <c r="P28" s="115"/>
    </row>
    <row r="29" spans="1:17" x14ac:dyDescent="0.25">
      <c r="A29" s="2"/>
      <c r="B29" s="99" t="s">
        <v>1085</v>
      </c>
      <c r="C29" s="168"/>
      <c r="D29" s="169"/>
      <c r="E29" s="121"/>
      <c r="F29" s="170"/>
      <c r="G29" s="120"/>
      <c r="H29" s="115"/>
      <c r="I29" s="59"/>
      <c r="J29" s="53"/>
      <c r="K29" s="59"/>
      <c r="L29" s="59"/>
      <c r="M29" s="132"/>
      <c r="N29" s="53"/>
      <c r="O29" s="59"/>
      <c r="P29" s="115"/>
    </row>
    <row r="30" spans="1:17" x14ac:dyDescent="0.25">
      <c r="A30" s="2"/>
      <c r="B30" s="99" t="s">
        <v>453</v>
      </c>
      <c r="C30" s="168"/>
      <c r="D30" s="169"/>
      <c r="E30" s="121"/>
      <c r="F30" s="170"/>
      <c r="G30" s="120"/>
      <c r="H30" s="115"/>
      <c r="I30" s="59"/>
      <c r="J30" s="53"/>
      <c r="K30" s="59"/>
      <c r="L30" s="59"/>
      <c r="M30" s="132"/>
      <c r="N30" s="53"/>
      <c r="O30" s="59"/>
      <c r="P30" s="115"/>
    </row>
    <row r="31" spans="1:17" x14ac:dyDescent="0.25">
      <c r="A31" s="2"/>
      <c r="B31" s="99" t="s">
        <v>454</v>
      </c>
      <c r="C31" s="168"/>
      <c r="D31" s="169"/>
      <c r="E31" s="121"/>
      <c r="F31" s="170"/>
      <c r="G31" s="120"/>
      <c r="H31" s="115"/>
      <c r="I31" s="59"/>
      <c r="J31" s="53"/>
      <c r="K31" s="59"/>
      <c r="L31" s="59"/>
      <c r="M31" s="132"/>
      <c r="N31" s="53"/>
      <c r="O31" s="59"/>
      <c r="P31" s="115"/>
    </row>
    <row r="32" spans="1:17" x14ac:dyDescent="0.25">
      <c r="A32" s="2"/>
      <c r="B32" s="99" t="s">
        <v>458</v>
      </c>
      <c r="C32" s="168"/>
      <c r="D32" s="169"/>
      <c r="E32" s="121"/>
      <c r="F32" s="170"/>
      <c r="G32" s="120"/>
      <c r="H32" s="115"/>
      <c r="I32" s="59"/>
      <c r="J32" s="53"/>
      <c r="K32" s="59"/>
      <c r="L32" s="59"/>
      <c r="M32" s="132"/>
      <c r="N32" s="53"/>
      <c r="O32" s="59"/>
      <c r="P32" s="115"/>
    </row>
    <row r="33" spans="1:17" x14ac:dyDescent="0.25">
      <c r="A33" s="2"/>
      <c r="B33" s="99" t="s">
        <v>1285</v>
      </c>
      <c r="C33" s="168"/>
      <c r="D33" s="169"/>
      <c r="E33" s="121"/>
      <c r="F33" s="170"/>
      <c r="G33" s="120"/>
      <c r="H33" s="115"/>
      <c r="I33" s="59"/>
      <c r="J33" s="53"/>
      <c r="K33" s="59"/>
      <c r="L33" s="59"/>
      <c r="M33" s="132"/>
      <c r="N33" s="53"/>
      <c r="O33" s="59"/>
      <c r="P33" s="115"/>
    </row>
    <row r="34" spans="1:17" ht="24.9" customHeight="1" x14ac:dyDescent="0.25">
      <c r="A34" s="2"/>
      <c r="B34" s="98" t="s">
        <v>440</v>
      </c>
      <c r="C34" s="168"/>
      <c r="D34" s="169"/>
      <c r="E34" s="121"/>
      <c r="F34" s="170"/>
      <c r="G34" s="120"/>
      <c r="H34" s="115"/>
      <c r="I34" s="59"/>
      <c r="J34" s="53"/>
      <c r="K34" s="59"/>
      <c r="L34" s="59"/>
      <c r="M34" s="132"/>
      <c r="N34" s="53"/>
      <c r="O34" s="59"/>
      <c r="P34" s="115"/>
    </row>
    <row r="35" spans="1:17" x14ac:dyDescent="0.25">
      <c r="A35" s="2"/>
      <c r="B35" s="99" t="s">
        <v>1245</v>
      </c>
      <c r="C35" s="168"/>
      <c r="D35" s="169"/>
      <c r="E35" s="121"/>
      <c r="F35" s="170"/>
      <c r="G35" s="120"/>
      <c r="H35" s="115"/>
      <c r="I35" s="59"/>
      <c r="J35" s="53"/>
      <c r="K35" s="59"/>
      <c r="L35" s="59"/>
      <c r="M35" s="132"/>
      <c r="N35" s="53"/>
      <c r="O35" s="59"/>
      <c r="P35" s="115"/>
    </row>
    <row r="36" spans="1:17" x14ac:dyDescent="0.25">
      <c r="A36" s="2"/>
      <c r="B36" s="105" t="s">
        <v>903</v>
      </c>
      <c r="C36" s="168"/>
      <c r="D36" s="169"/>
      <c r="E36" s="121"/>
      <c r="F36" s="170"/>
      <c r="G36" s="120"/>
      <c r="H36" s="115"/>
      <c r="I36" s="59"/>
      <c r="J36" s="53"/>
      <c r="K36" s="59"/>
      <c r="L36" s="59"/>
      <c r="M36" s="132"/>
      <c r="N36" s="53"/>
      <c r="O36" s="59"/>
      <c r="P36" s="115"/>
    </row>
    <row r="37" spans="1:17" x14ac:dyDescent="0.25">
      <c r="A37" s="7"/>
      <c r="B37" s="99" t="s">
        <v>600</v>
      </c>
      <c r="C37" s="168"/>
      <c r="D37" s="169"/>
      <c r="E37" s="121"/>
      <c r="F37" s="170"/>
      <c r="G37" s="120"/>
      <c r="H37" s="115"/>
      <c r="I37" s="59"/>
      <c r="J37" s="53"/>
      <c r="K37" s="59"/>
      <c r="L37" s="59"/>
      <c r="M37" s="132"/>
      <c r="N37" s="53"/>
      <c r="O37" s="59"/>
      <c r="P37" s="115"/>
    </row>
    <row r="38" spans="1:17" x14ac:dyDescent="0.25">
      <c r="A38" s="2"/>
      <c r="B38" s="103" t="s">
        <v>1083</v>
      </c>
      <c r="C38" s="168"/>
      <c r="D38" s="169"/>
      <c r="E38" s="121"/>
      <c r="F38" s="170"/>
      <c r="G38" s="120"/>
      <c r="H38" s="115"/>
      <c r="I38" s="59"/>
      <c r="J38" s="53"/>
      <c r="K38" s="59"/>
      <c r="L38" s="59"/>
      <c r="M38" s="132"/>
      <c r="N38" s="53"/>
      <c r="O38" s="59"/>
      <c r="P38" s="115"/>
    </row>
    <row r="39" spans="1:17" x14ac:dyDescent="0.25">
      <c r="A39" s="2"/>
      <c r="B39" s="99" t="s">
        <v>904</v>
      </c>
      <c r="C39" s="168"/>
      <c r="D39" s="169"/>
      <c r="E39" s="121"/>
      <c r="F39" s="170"/>
      <c r="G39" s="120"/>
      <c r="H39" s="115"/>
      <c r="I39" s="59"/>
      <c r="J39" s="53"/>
      <c r="K39" s="59"/>
      <c r="L39" s="59"/>
      <c r="M39" s="132"/>
      <c r="N39" s="53"/>
      <c r="O39" s="59"/>
      <c r="P39" s="115"/>
    </row>
    <row r="40" spans="1:17" x14ac:dyDescent="0.25">
      <c r="A40" s="2"/>
      <c r="B40" s="99" t="s">
        <v>453</v>
      </c>
      <c r="C40" s="168"/>
      <c r="D40" s="169"/>
      <c r="E40" s="121"/>
      <c r="F40" s="170"/>
      <c r="G40" s="120"/>
      <c r="H40" s="115"/>
      <c r="I40" s="59"/>
      <c r="J40" s="53"/>
      <c r="K40" s="59"/>
      <c r="L40" s="59"/>
      <c r="M40" s="132"/>
      <c r="N40" s="53"/>
      <c r="O40" s="59"/>
      <c r="P40" s="115"/>
    </row>
    <row r="41" spans="1:17" x14ac:dyDescent="0.25">
      <c r="A41" s="2"/>
      <c r="B41" s="99" t="s">
        <v>456</v>
      </c>
      <c r="C41" s="168"/>
      <c r="D41" s="169"/>
      <c r="E41" s="121"/>
      <c r="F41" s="170"/>
      <c r="G41" s="120"/>
      <c r="H41" s="115"/>
      <c r="I41" s="59"/>
      <c r="J41" s="53"/>
      <c r="K41" s="59"/>
      <c r="L41" s="59"/>
      <c r="M41" s="132"/>
      <c r="N41" s="53"/>
      <c r="O41" s="59"/>
      <c r="P41" s="115"/>
    </row>
    <row r="42" spans="1:17" x14ac:dyDescent="0.25">
      <c r="A42" s="2"/>
      <c r="B42" s="99" t="s">
        <v>458</v>
      </c>
      <c r="C42" s="168"/>
      <c r="D42" s="169"/>
      <c r="E42" s="121"/>
      <c r="F42" s="170"/>
      <c r="G42" s="120"/>
      <c r="H42" s="115"/>
      <c r="I42" s="59"/>
      <c r="J42" s="53"/>
      <c r="K42" s="59"/>
      <c r="L42" s="59"/>
      <c r="M42" s="132"/>
      <c r="N42" s="53"/>
      <c r="O42" s="59"/>
      <c r="P42" s="115"/>
    </row>
    <row r="43" spans="1:17" x14ac:dyDescent="0.25">
      <c r="A43" s="2"/>
      <c r="B43" s="99" t="s">
        <v>1285</v>
      </c>
      <c r="C43" s="168"/>
      <c r="D43" s="169"/>
      <c r="E43" s="121"/>
      <c r="F43" s="170"/>
      <c r="G43" s="120"/>
      <c r="H43" s="115"/>
      <c r="I43" s="59"/>
      <c r="J43" s="53"/>
      <c r="K43" s="59"/>
      <c r="L43" s="59"/>
      <c r="M43" s="132"/>
      <c r="N43" s="53"/>
      <c r="O43" s="59"/>
      <c r="P43" s="115"/>
    </row>
    <row r="44" spans="1:17" ht="24.9" customHeight="1" x14ac:dyDescent="0.25">
      <c r="A44" s="2"/>
      <c r="B44" s="98" t="s">
        <v>441</v>
      </c>
      <c r="C44" s="168"/>
      <c r="D44" s="169"/>
      <c r="E44" s="121"/>
      <c r="F44" s="170"/>
      <c r="G44" s="120"/>
      <c r="H44" s="115"/>
      <c r="I44" s="59"/>
      <c r="J44" s="53"/>
      <c r="K44" s="59"/>
      <c r="L44" s="59"/>
      <c r="M44" s="132"/>
      <c r="N44" s="53"/>
      <c r="O44" s="59"/>
      <c r="P44" s="115"/>
    </row>
    <row r="45" spans="1:17" x14ac:dyDescent="0.25">
      <c r="A45" s="2"/>
      <c r="B45" s="99" t="s">
        <v>1245</v>
      </c>
      <c r="C45" s="168"/>
      <c r="D45" s="169"/>
      <c r="E45" s="121"/>
      <c r="F45" s="170"/>
      <c r="G45" s="120"/>
      <c r="H45" s="115"/>
      <c r="I45" s="59"/>
      <c r="J45" s="53"/>
      <c r="K45" s="59"/>
      <c r="L45" s="59"/>
      <c r="M45" s="132"/>
      <c r="N45" s="53"/>
      <c r="O45" s="59"/>
      <c r="P45" s="115"/>
    </row>
    <row r="46" spans="1:17" x14ac:dyDescent="0.25">
      <c r="A46" s="19">
        <v>4</v>
      </c>
      <c r="B46" s="165" t="s">
        <v>970</v>
      </c>
      <c r="C46" s="168">
        <f>+Q46*0.05</f>
        <v>1171.95189994773</v>
      </c>
      <c r="D46" s="162">
        <f>C46/8</f>
        <v>146.49398749346625</v>
      </c>
      <c r="E46" s="121">
        <f>+Q46*0.075</f>
        <v>1757.9278499215948</v>
      </c>
      <c r="F46" s="163">
        <f>E46/8</f>
        <v>219.74098124019935</v>
      </c>
      <c r="G46" s="120">
        <f>+Q46*0.105</f>
        <v>2461.0989898902326</v>
      </c>
      <c r="H46" s="162">
        <f>G46/8</f>
        <v>307.63737373627907</v>
      </c>
      <c r="I46" s="59">
        <f>+Q46*1.04</f>
        <v>24376.599518912783</v>
      </c>
      <c r="J46" s="53">
        <f>+I46*0.075</f>
        <v>1828.2449639184586</v>
      </c>
      <c r="K46" s="59">
        <f>I46/8</f>
        <v>3047.0749398640978</v>
      </c>
      <c r="L46" s="59">
        <f>J46/8</f>
        <v>228.53062048980732</v>
      </c>
      <c r="M46" s="132">
        <f>+I46*1.045</f>
        <v>25473.546497263855</v>
      </c>
      <c r="N46" s="53">
        <f>+M46*0.055</f>
        <v>1401.045057349512</v>
      </c>
      <c r="O46" s="59">
        <f>M46/8</f>
        <v>3184.1933121579818</v>
      </c>
      <c r="P46" s="115">
        <f>N46/8</f>
        <v>175.130632168689</v>
      </c>
      <c r="Q46">
        <v>23439.037998954598</v>
      </c>
    </row>
    <row r="47" spans="1:17" ht="25.5" customHeight="1" x14ac:dyDescent="0.25">
      <c r="A47" s="2"/>
      <c r="B47" s="103" t="s">
        <v>296</v>
      </c>
      <c r="C47" s="168"/>
      <c r="D47" s="169"/>
      <c r="E47" s="121"/>
      <c r="F47" s="170"/>
      <c r="G47" s="120"/>
      <c r="H47" s="115"/>
      <c r="I47" s="59"/>
      <c r="J47" s="53"/>
      <c r="K47" s="59"/>
      <c r="L47" s="59"/>
      <c r="M47" s="132"/>
      <c r="N47" s="53"/>
      <c r="O47" s="59"/>
      <c r="P47" s="115"/>
    </row>
    <row r="48" spans="1:17" x14ac:dyDescent="0.25">
      <c r="A48" s="2"/>
      <c r="B48" s="103" t="s">
        <v>457</v>
      </c>
      <c r="C48" s="168"/>
      <c r="D48" s="169"/>
      <c r="E48" s="121"/>
      <c r="F48" s="170"/>
      <c r="G48" s="120"/>
      <c r="H48" s="115"/>
      <c r="I48" s="59"/>
      <c r="J48" s="53"/>
      <c r="K48" s="59"/>
      <c r="L48" s="59"/>
      <c r="M48" s="132"/>
      <c r="N48" s="53"/>
      <c r="O48" s="59"/>
      <c r="P48" s="115"/>
    </row>
    <row r="49" spans="1:16" x14ac:dyDescent="0.25">
      <c r="A49" s="2"/>
      <c r="B49" s="139" t="s">
        <v>452</v>
      </c>
      <c r="C49" s="168"/>
      <c r="D49" s="169"/>
      <c r="E49" s="121"/>
      <c r="F49" s="170"/>
      <c r="G49" s="120"/>
      <c r="H49" s="115"/>
      <c r="I49" s="59"/>
      <c r="J49" s="53"/>
      <c r="K49" s="59"/>
      <c r="L49" s="59"/>
      <c r="M49" s="132"/>
      <c r="N49" s="53"/>
      <c r="O49" s="59"/>
      <c r="P49" s="115"/>
    </row>
    <row r="50" spans="1:16" x14ac:dyDescent="0.25">
      <c r="A50" s="2"/>
      <c r="B50" s="99" t="s">
        <v>1084</v>
      </c>
      <c r="C50" s="168"/>
      <c r="D50" s="169"/>
      <c r="E50" s="121"/>
      <c r="F50" s="170"/>
      <c r="G50" s="120"/>
      <c r="H50" s="115"/>
      <c r="I50" s="59"/>
      <c r="J50" s="53"/>
      <c r="K50" s="59"/>
      <c r="L50" s="59"/>
      <c r="M50" s="132"/>
      <c r="N50" s="53"/>
      <c r="O50" s="59"/>
      <c r="P50" s="115"/>
    </row>
    <row r="51" spans="1:16" x14ac:dyDescent="0.25">
      <c r="A51" s="2"/>
      <c r="B51" s="99" t="s">
        <v>1085</v>
      </c>
      <c r="C51" s="168"/>
      <c r="D51" s="169"/>
      <c r="E51" s="121"/>
      <c r="F51" s="170"/>
      <c r="G51" s="120"/>
      <c r="H51" s="115"/>
      <c r="I51" s="59"/>
      <c r="J51" s="53"/>
      <c r="K51" s="59"/>
      <c r="L51" s="59"/>
      <c r="M51" s="132"/>
      <c r="N51" s="53"/>
      <c r="O51" s="59"/>
      <c r="P51" s="115"/>
    </row>
    <row r="52" spans="1:16" x14ac:dyDescent="0.25">
      <c r="A52" s="2"/>
      <c r="B52" s="99" t="s">
        <v>453</v>
      </c>
      <c r="C52" s="168"/>
      <c r="D52" s="169"/>
      <c r="E52" s="121"/>
      <c r="F52" s="170"/>
      <c r="G52" s="120"/>
      <c r="H52" s="115"/>
      <c r="I52" s="59"/>
      <c r="J52" s="53"/>
      <c r="K52" s="59"/>
      <c r="L52" s="59"/>
      <c r="M52" s="132"/>
      <c r="N52" s="53"/>
      <c r="O52" s="59"/>
      <c r="P52" s="115"/>
    </row>
    <row r="53" spans="1:16" x14ac:dyDescent="0.25">
      <c r="A53" s="2"/>
      <c r="B53" s="99" t="s">
        <v>454</v>
      </c>
      <c r="C53" s="168"/>
      <c r="D53" s="169"/>
      <c r="E53" s="121"/>
      <c r="F53" s="170"/>
      <c r="G53" s="120"/>
      <c r="H53" s="115"/>
      <c r="I53" s="59"/>
      <c r="J53" s="53"/>
      <c r="K53" s="59"/>
      <c r="L53" s="59"/>
      <c r="M53" s="132"/>
      <c r="N53" s="53"/>
      <c r="O53" s="59"/>
      <c r="P53" s="115"/>
    </row>
    <row r="54" spans="1:16" x14ac:dyDescent="0.25">
      <c r="A54" s="2"/>
      <c r="B54" s="99" t="s">
        <v>458</v>
      </c>
      <c r="C54" s="168"/>
      <c r="D54" s="169"/>
      <c r="E54" s="121"/>
      <c r="F54" s="170"/>
      <c r="G54" s="120"/>
      <c r="H54" s="115"/>
      <c r="I54" s="59"/>
      <c r="J54" s="53"/>
      <c r="K54" s="59"/>
      <c r="L54" s="59"/>
      <c r="M54" s="132"/>
      <c r="N54" s="53"/>
      <c r="O54" s="59"/>
      <c r="P54" s="115"/>
    </row>
    <row r="55" spans="1:16" x14ac:dyDescent="0.25">
      <c r="A55" s="2"/>
      <c r="B55" s="99" t="s">
        <v>1285</v>
      </c>
      <c r="C55" s="168"/>
      <c r="D55" s="169"/>
      <c r="E55" s="121"/>
      <c r="F55" s="170"/>
      <c r="G55" s="120"/>
      <c r="H55" s="115"/>
      <c r="I55" s="59"/>
      <c r="J55" s="53"/>
      <c r="K55" s="59"/>
      <c r="L55" s="59"/>
      <c r="M55" s="132"/>
      <c r="N55" s="53"/>
      <c r="O55" s="59"/>
      <c r="P55" s="115"/>
    </row>
    <row r="56" spans="1:16" ht="24.9" customHeight="1" x14ac:dyDescent="0.25">
      <c r="A56" s="2"/>
      <c r="B56" s="98" t="s">
        <v>441</v>
      </c>
      <c r="C56" s="168"/>
      <c r="D56" s="169"/>
      <c r="E56" s="121"/>
      <c r="F56" s="170"/>
      <c r="G56" s="120"/>
      <c r="H56" s="115"/>
      <c r="I56" s="59"/>
      <c r="J56" s="53"/>
      <c r="K56" s="59"/>
      <c r="L56" s="59"/>
      <c r="M56" s="132"/>
      <c r="N56" s="53"/>
      <c r="O56" s="59"/>
      <c r="P56" s="115"/>
    </row>
    <row r="57" spans="1:16" x14ac:dyDescent="0.25">
      <c r="A57" s="2"/>
      <c r="B57" s="98" t="s">
        <v>903</v>
      </c>
      <c r="C57" s="168"/>
      <c r="D57" s="169"/>
      <c r="E57" s="121"/>
      <c r="F57" s="170"/>
      <c r="G57" s="120"/>
      <c r="H57" s="115"/>
      <c r="I57" s="59"/>
      <c r="J57" s="53"/>
      <c r="K57" s="59"/>
      <c r="L57" s="59"/>
      <c r="M57" s="132"/>
      <c r="N57" s="53"/>
      <c r="O57" s="59"/>
      <c r="P57" s="115"/>
    </row>
    <row r="58" spans="1:16" x14ac:dyDescent="0.25">
      <c r="A58" s="2"/>
      <c r="B58" s="103" t="s">
        <v>1083</v>
      </c>
      <c r="C58" s="168"/>
      <c r="D58" s="169"/>
      <c r="E58" s="121"/>
      <c r="F58" s="170"/>
      <c r="G58" s="120"/>
      <c r="H58" s="115"/>
      <c r="I58" s="59"/>
      <c r="J58" s="53"/>
      <c r="K58" s="59"/>
      <c r="L58" s="59"/>
      <c r="M58" s="132"/>
      <c r="N58" s="53"/>
      <c r="O58" s="59"/>
      <c r="P58" s="115"/>
    </row>
    <row r="59" spans="1:16" x14ac:dyDescent="0.25">
      <c r="A59" s="2"/>
      <c r="B59" s="99" t="s">
        <v>905</v>
      </c>
      <c r="C59" s="168"/>
      <c r="D59" s="169"/>
      <c r="E59" s="121"/>
      <c r="F59" s="170"/>
      <c r="G59" s="120"/>
      <c r="H59" s="115"/>
      <c r="I59" s="59"/>
      <c r="J59" s="53"/>
      <c r="K59" s="59"/>
      <c r="L59" s="59"/>
      <c r="M59" s="132"/>
      <c r="N59" s="53"/>
      <c r="O59" s="59"/>
      <c r="P59" s="115"/>
    </row>
    <row r="60" spans="1:16" x14ac:dyDescent="0.25">
      <c r="A60" s="2"/>
      <c r="B60" s="99" t="s">
        <v>453</v>
      </c>
      <c r="C60" s="168"/>
      <c r="D60" s="169"/>
      <c r="E60" s="121"/>
      <c r="F60" s="170"/>
      <c r="G60" s="120"/>
      <c r="H60" s="115"/>
      <c r="I60" s="59"/>
      <c r="J60" s="53"/>
      <c r="K60" s="59"/>
      <c r="L60" s="59"/>
      <c r="M60" s="132"/>
      <c r="N60" s="53"/>
      <c r="O60" s="59"/>
      <c r="P60" s="115"/>
    </row>
    <row r="61" spans="1:16" x14ac:dyDescent="0.25">
      <c r="A61" s="2"/>
      <c r="B61" s="99" t="s">
        <v>456</v>
      </c>
      <c r="C61" s="168"/>
      <c r="D61" s="169"/>
      <c r="E61" s="121"/>
      <c r="F61" s="170"/>
      <c r="G61" s="120"/>
      <c r="H61" s="115"/>
      <c r="I61" s="59"/>
      <c r="J61" s="53"/>
      <c r="K61" s="59"/>
      <c r="L61" s="59"/>
      <c r="M61" s="132"/>
      <c r="N61" s="53"/>
      <c r="O61" s="59"/>
      <c r="P61" s="115"/>
    </row>
    <row r="62" spans="1:16" x14ac:dyDescent="0.25">
      <c r="A62" s="2"/>
      <c r="B62" s="99" t="s">
        <v>458</v>
      </c>
      <c r="C62" s="168"/>
      <c r="D62" s="169"/>
      <c r="E62" s="121"/>
      <c r="F62" s="170"/>
      <c r="G62" s="120"/>
      <c r="H62" s="115"/>
      <c r="I62" s="59"/>
      <c r="J62" s="53"/>
      <c r="K62" s="59"/>
      <c r="L62" s="59"/>
      <c r="M62" s="132"/>
      <c r="N62" s="53"/>
      <c r="O62" s="59"/>
      <c r="P62" s="115"/>
    </row>
    <row r="63" spans="1:16" x14ac:dyDescent="0.25">
      <c r="A63" s="2"/>
      <c r="B63" s="99" t="s">
        <v>455</v>
      </c>
      <c r="C63" s="168"/>
      <c r="D63" s="169"/>
      <c r="E63" s="121"/>
      <c r="F63" s="170"/>
      <c r="G63" s="120"/>
      <c r="H63" s="115"/>
      <c r="I63" s="59"/>
      <c r="J63" s="53"/>
      <c r="K63" s="59"/>
      <c r="L63" s="59"/>
      <c r="M63" s="132"/>
      <c r="N63" s="53"/>
      <c r="O63" s="59"/>
      <c r="P63" s="115"/>
    </row>
    <row r="64" spans="1:16" ht="24.9" customHeight="1" x14ac:dyDescent="0.25">
      <c r="A64" s="2"/>
      <c r="B64" s="98" t="s">
        <v>441</v>
      </c>
      <c r="C64" s="168"/>
      <c r="D64" s="169"/>
      <c r="E64" s="121"/>
      <c r="F64" s="170"/>
      <c r="G64" s="120"/>
      <c r="H64" s="115"/>
      <c r="I64" s="59"/>
      <c r="J64" s="53"/>
      <c r="K64" s="59"/>
      <c r="L64" s="59"/>
      <c r="M64" s="132"/>
      <c r="N64" s="53"/>
      <c r="O64" s="59"/>
      <c r="P64" s="115"/>
    </row>
    <row r="65" spans="1:17" x14ac:dyDescent="0.25">
      <c r="A65" s="2"/>
      <c r="B65" s="99" t="s">
        <v>600</v>
      </c>
      <c r="C65" s="168"/>
      <c r="D65" s="169"/>
      <c r="E65" s="121"/>
      <c r="F65" s="170"/>
      <c r="G65" s="120"/>
      <c r="H65" s="115"/>
      <c r="I65" s="59"/>
      <c r="J65" s="53"/>
      <c r="K65" s="59"/>
      <c r="L65" s="59"/>
      <c r="M65" s="132"/>
      <c r="N65" s="53"/>
      <c r="O65" s="59"/>
      <c r="P65" s="115"/>
    </row>
    <row r="66" spans="1:17" x14ac:dyDescent="0.25">
      <c r="A66" s="2"/>
      <c r="B66" s="105" t="s">
        <v>1334</v>
      </c>
      <c r="C66" s="168"/>
      <c r="D66" s="169"/>
      <c r="E66" s="121"/>
      <c r="F66" s="170"/>
      <c r="G66" s="120"/>
      <c r="H66" s="115"/>
      <c r="I66" s="59"/>
      <c r="J66" s="53"/>
      <c r="K66" s="59"/>
      <c r="L66" s="59"/>
      <c r="M66" s="132"/>
      <c r="N66" s="53"/>
      <c r="O66" s="59"/>
      <c r="P66" s="115"/>
    </row>
    <row r="67" spans="1:17" x14ac:dyDescent="0.25">
      <c r="A67" s="2"/>
      <c r="B67" s="99" t="s">
        <v>464</v>
      </c>
      <c r="C67" s="168"/>
      <c r="D67" s="169"/>
      <c r="E67" s="121"/>
      <c r="F67" s="170"/>
      <c r="G67" s="120"/>
      <c r="H67" s="115"/>
      <c r="I67" s="59"/>
      <c r="J67" s="53"/>
      <c r="K67" s="59"/>
      <c r="L67" s="59"/>
      <c r="M67" s="132"/>
      <c r="N67" s="53"/>
      <c r="O67" s="59"/>
      <c r="P67" s="115"/>
    </row>
    <row r="68" spans="1:17" x14ac:dyDescent="0.25">
      <c r="A68" s="2"/>
      <c r="B68" s="99" t="s">
        <v>600</v>
      </c>
      <c r="C68" s="168"/>
      <c r="D68" s="169"/>
      <c r="E68" s="121"/>
      <c r="F68" s="170"/>
      <c r="G68" s="120"/>
      <c r="H68" s="115"/>
      <c r="I68" s="59"/>
      <c r="J68" s="53"/>
      <c r="K68" s="59"/>
      <c r="L68" s="59"/>
      <c r="M68" s="132"/>
      <c r="N68" s="53"/>
      <c r="O68" s="59"/>
      <c r="P68" s="115"/>
    </row>
    <row r="69" spans="1:17" ht="37.5" customHeight="1" x14ac:dyDescent="0.25">
      <c r="A69" s="2"/>
      <c r="B69" s="98" t="s">
        <v>442</v>
      </c>
      <c r="C69" s="168"/>
      <c r="D69" s="169"/>
      <c r="E69" s="121"/>
      <c r="F69" s="170"/>
      <c r="G69" s="120"/>
      <c r="H69" s="115"/>
      <c r="I69" s="59"/>
      <c r="J69" s="53"/>
      <c r="K69" s="59"/>
      <c r="L69" s="59"/>
      <c r="M69" s="132"/>
      <c r="N69" s="53"/>
      <c r="O69" s="59"/>
      <c r="P69" s="115"/>
    </row>
    <row r="70" spans="1:17" ht="53.25" customHeight="1" x14ac:dyDescent="0.25">
      <c r="A70" s="2"/>
      <c r="B70" s="103" t="s">
        <v>65</v>
      </c>
      <c r="C70" s="168"/>
      <c r="D70" s="169"/>
      <c r="E70" s="121"/>
      <c r="F70" s="170"/>
      <c r="G70" s="120"/>
      <c r="H70" s="115"/>
      <c r="I70" s="59"/>
      <c r="J70" s="53"/>
      <c r="K70" s="59"/>
      <c r="L70" s="59"/>
      <c r="M70" s="132"/>
      <c r="N70" s="53"/>
      <c r="O70" s="59"/>
      <c r="P70" s="115"/>
    </row>
    <row r="71" spans="1:17" x14ac:dyDescent="0.25">
      <c r="A71" s="2"/>
      <c r="B71" s="105" t="s">
        <v>459</v>
      </c>
      <c r="C71" s="168"/>
      <c r="D71" s="169"/>
      <c r="E71" s="121"/>
      <c r="F71" s="170"/>
      <c r="G71" s="120"/>
      <c r="H71" s="115"/>
      <c r="I71" s="59"/>
      <c r="J71" s="53"/>
      <c r="K71" s="59"/>
      <c r="L71" s="59"/>
      <c r="M71" s="132"/>
      <c r="N71" s="53"/>
      <c r="O71" s="59"/>
      <c r="P71" s="115"/>
    </row>
    <row r="72" spans="1:17" x14ac:dyDescent="0.25">
      <c r="A72" s="19">
        <v>6</v>
      </c>
      <c r="B72" s="165" t="s">
        <v>653</v>
      </c>
      <c r="C72" s="168">
        <f>+Q72*0.05</f>
        <v>1311.5882564307492</v>
      </c>
      <c r="D72" s="162">
        <f>C72/8</f>
        <v>163.94853205384365</v>
      </c>
      <c r="E72" s="121">
        <f>+Q72*0.075</f>
        <v>1967.3823846461235</v>
      </c>
      <c r="F72" s="163">
        <f>E72/8</f>
        <v>245.92279808076543</v>
      </c>
      <c r="G72" s="120">
        <f>+Q72*0.105</f>
        <v>2754.335338504573</v>
      </c>
      <c r="H72" s="162">
        <f>G72/8</f>
        <v>344.29191731307162</v>
      </c>
      <c r="I72" s="59">
        <f>+Q72*1.04</f>
        <v>27281.035733759581</v>
      </c>
      <c r="J72" s="53">
        <f>+I72*0.075</f>
        <v>2046.0776800319686</v>
      </c>
      <c r="K72" s="59">
        <f>I72/8</f>
        <v>3410.1294667199477</v>
      </c>
      <c r="L72" s="59">
        <f>J72/8</f>
        <v>255.75971000399608</v>
      </c>
      <c r="M72" s="132">
        <f>+I72*1.045</f>
        <v>28508.68234177876</v>
      </c>
      <c r="N72" s="53">
        <f>+M72*0.055</f>
        <v>1567.9775287978318</v>
      </c>
      <c r="O72" s="59">
        <f>M72/8</f>
        <v>3563.585292722345</v>
      </c>
      <c r="P72" s="115">
        <f>N72/8</f>
        <v>195.99719109972898</v>
      </c>
      <c r="Q72">
        <v>26231.765128614981</v>
      </c>
    </row>
    <row r="73" spans="1:17" ht="25.5" customHeight="1" x14ac:dyDescent="0.25">
      <c r="A73" s="2"/>
      <c r="B73" s="103" t="s">
        <v>449</v>
      </c>
      <c r="C73" s="168"/>
      <c r="D73" s="169"/>
      <c r="E73" s="121"/>
      <c r="F73" s="170"/>
      <c r="G73" s="120"/>
      <c r="H73" s="115"/>
      <c r="I73" s="59"/>
      <c r="J73" s="53"/>
      <c r="K73" s="59"/>
      <c r="L73" s="59"/>
      <c r="M73" s="132"/>
      <c r="N73" s="53"/>
      <c r="O73" s="59"/>
      <c r="P73" s="115"/>
    </row>
    <row r="74" spans="1:17" x14ac:dyDescent="0.25">
      <c r="A74" s="2"/>
      <c r="B74" s="166"/>
      <c r="C74" s="168"/>
      <c r="D74" s="169"/>
      <c r="E74" s="121"/>
      <c r="F74" s="170"/>
      <c r="G74" s="120"/>
      <c r="H74" s="115"/>
      <c r="I74" s="59"/>
      <c r="J74" s="53"/>
      <c r="K74" s="59"/>
      <c r="L74" s="59"/>
      <c r="M74" s="132"/>
      <c r="N74" s="53"/>
      <c r="O74" s="59"/>
      <c r="P74" s="115"/>
    </row>
    <row r="75" spans="1:17" x14ac:dyDescent="0.25">
      <c r="A75" s="2"/>
      <c r="B75" s="105" t="s">
        <v>460</v>
      </c>
      <c r="C75" s="168"/>
      <c r="D75" s="169"/>
      <c r="E75" s="121"/>
      <c r="F75" s="170"/>
      <c r="G75" s="120"/>
      <c r="H75" s="115"/>
      <c r="I75" s="59"/>
      <c r="J75" s="53"/>
      <c r="K75" s="59"/>
      <c r="L75" s="59"/>
      <c r="M75" s="132"/>
      <c r="N75" s="53"/>
      <c r="O75" s="59"/>
      <c r="P75" s="115"/>
    </row>
    <row r="76" spans="1:17" x14ac:dyDescent="0.25">
      <c r="A76" s="19">
        <v>7</v>
      </c>
      <c r="B76" s="165" t="s">
        <v>968</v>
      </c>
      <c r="C76" s="168">
        <f>+Q76*0.05</f>
        <v>1238.5439930679051</v>
      </c>
      <c r="D76" s="162">
        <f>C76/8</f>
        <v>154.81799913348814</v>
      </c>
      <c r="E76" s="121">
        <f>+Q76*0.075</f>
        <v>1857.8159896018576</v>
      </c>
      <c r="F76" s="163">
        <f>E76/8</f>
        <v>232.2269987002322</v>
      </c>
      <c r="G76" s="120">
        <f>+Q76*0.105</f>
        <v>2600.9423854426004</v>
      </c>
      <c r="H76" s="162">
        <f>G76/8</f>
        <v>325.11779818032505</v>
      </c>
      <c r="I76" s="59">
        <f>+Q76*1.04</f>
        <v>25761.715055812427</v>
      </c>
      <c r="J76" s="53">
        <f>+I76*0.075</f>
        <v>1932.1286291859319</v>
      </c>
      <c r="K76" s="59">
        <f>I76/8</f>
        <v>3220.2143819765533</v>
      </c>
      <c r="L76" s="59">
        <f>J76/8</f>
        <v>241.51607864824149</v>
      </c>
      <c r="M76" s="132">
        <f>+I76*1.045</f>
        <v>26920.992233323985</v>
      </c>
      <c r="N76" s="53">
        <f>+M76*0.055</f>
        <v>1480.6545728328192</v>
      </c>
      <c r="O76" s="59">
        <f>M76/8</f>
        <v>3365.1240291654981</v>
      </c>
      <c r="P76" s="115">
        <f>N76/8</f>
        <v>185.0818216041024</v>
      </c>
      <c r="Q76">
        <v>24770.879861358102</v>
      </c>
    </row>
    <row r="77" spans="1:17" ht="24.75" customHeight="1" x14ac:dyDescent="0.25">
      <c r="A77" s="2"/>
      <c r="B77" s="103" t="s">
        <v>450</v>
      </c>
      <c r="C77" s="168"/>
      <c r="D77" s="169"/>
      <c r="E77" s="121"/>
      <c r="F77" s="170"/>
      <c r="G77" s="120"/>
      <c r="H77" s="115"/>
      <c r="I77" s="59"/>
      <c r="J77" s="53"/>
      <c r="K77" s="59"/>
      <c r="L77" s="59"/>
      <c r="M77" s="132"/>
      <c r="N77" s="53"/>
      <c r="O77" s="59"/>
      <c r="P77" s="115"/>
    </row>
    <row r="78" spans="1:17" x14ac:dyDescent="0.25">
      <c r="A78" s="2"/>
      <c r="B78" s="105" t="s">
        <v>1291</v>
      </c>
      <c r="C78" s="168"/>
      <c r="D78" s="169"/>
      <c r="E78" s="121"/>
      <c r="F78" s="170"/>
      <c r="G78" s="120"/>
      <c r="H78" s="115"/>
      <c r="I78" s="59"/>
      <c r="J78" s="53"/>
      <c r="K78" s="59"/>
      <c r="L78" s="59"/>
      <c r="M78" s="132"/>
      <c r="N78" s="53"/>
      <c r="O78" s="59"/>
      <c r="P78" s="115"/>
    </row>
    <row r="79" spans="1:17" x14ac:dyDescent="0.25">
      <c r="A79" s="19">
        <v>8</v>
      </c>
      <c r="B79" s="165" t="s">
        <v>1124</v>
      </c>
      <c r="C79" s="168">
        <f>+Q79*0.05</f>
        <v>1238.5439930679051</v>
      </c>
      <c r="D79" s="162">
        <f>C79/8</f>
        <v>154.81799913348814</v>
      </c>
      <c r="E79" s="121">
        <f>+Q79*0.075</f>
        <v>1857.8159896018576</v>
      </c>
      <c r="F79" s="163">
        <f>E79/8</f>
        <v>232.2269987002322</v>
      </c>
      <c r="G79" s="120">
        <f>+Q79*0.105</f>
        <v>2600.9423854426004</v>
      </c>
      <c r="H79" s="162">
        <f>G79/8</f>
        <v>325.11779818032505</v>
      </c>
      <c r="I79" s="59">
        <f>+Q79*1.04</f>
        <v>25761.715055812427</v>
      </c>
      <c r="J79" s="53">
        <f>+I79*0.075</f>
        <v>1932.1286291859319</v>
      </c>
      <c r="K79" s="59">
        <f>I79/8</f>
        <v>3220.2143819765533</v>
      </c>
      <c r="L79" s="59">
        <f>J79/8</f>
        <v>241.51607864824149</v>
      </c>
      <c r="M79" s="132">
        <f>+I79*1.045</f>
        <v>26920.992233323985</v>
      </c>
      <c r="N79" s="53">
        <f>+M79*0.055</f>
        <v>1480.6545728328192</v>
      </c>
      <c r="O79" s="59">
        <f>M79/8</f>
        <v>3365.1240291654981</v>
      </c>
      <c r="P79" s="115">
        <f>N79/8</f>
        <v>185.0818216041024</v>
      </c>
      <c r="Q79">
        <v>24770.879861358102</v>
      </c>
    </row>
    <row r="80" spans="1:17" x14ac:dyDescent="0.25">
      <c r="A80" s="2"/>
      <c r="B80" s="103" t="s">
        <v>1403</v>
      </c>
      <c r="C80" s="168"/>
      <c r="D80" s="169"/>
      <c r="E80" s="121"/>
      <c r="F80" s="170"/>
      <c r="G80" s="120"/>
      <c r="H80" s="115"/>
      <c r="I80" s="59"/>
      <c r="J80" s="53"/>
      <c r="K80" s="59"/>
      <c r="L80" s="59"/>
      <c r="M80" s="132"/>
      <c r="N80" s="53"/>
      <c r="O80" s="59"/>
      <c r="P80" s="115"/>
    </row>
    <row r="81" spans="1:17" x14ac:dyDescent="0.25">
      <c r="A81" s="2"/>
      <c r="B81" s="165" t="s">
        <v>1404</v>
      </c>
      <c r="C81" s="168">
        <f>+Q81*0.05</f>
        <v>1171.95189994773</v>
      </c>
      <c r="D81" s="162">
        <f>C81/8</f>
        <v>146.49398749346625</v>
      </c>
      <c r="E81" s="121">
        <f>+Q81*0.075</f>
        <v>1757.9278499215948</v>
      </c>
      <c r="F81" s="163">
        <f>E81/8</f>
        <v>219.74098124019935</v>
      </c>
      <c r="G81" s="120">
        <f>+Q81*0.105</f>
        <v>2461.0989898902326</v>
      </c>
      <c r="H81" s="162">
        <f>G81/8</f>
        <v>307.63737373627907</v>
      </c>
      <c r="I81" s="59">
        <f>+Q81*1.04</f>
        <v>24376.599518912783</v>
      </c>
      <c r="J81" s="53">
        <f>+I81*0.075</f>
        <v>1828.2449639184586</v>
      </c>
      <c r="K81" s="59">
        <f>I81/8</f>
        <v>3047.0749398640978</v>
      </c>
      <c r="L81" s="59">
        <f>J81/8</f>
        <v>228.53062048980732</v>
      </c>
      <c r="M81" s="132">
        <f>+I81*1.045</f>
        <v>25473.546497263855</v>
      </c>
      <c r="N81" s="53">
        <f>+M81*0.055</f>
        <v>1401.045057349512</v>
      </c>
      <c r="O81" s="59">
        <f>M81/8</f>
        <v>3184.1933121579818</v>
      </c>
      <c r="P81" s="115">
        <f>N81/8</f>
        <v>175.130632168689</v>
      </c>
      <c r="Q81">
        <v>23439.037998954598</v>
      </c>
    </row>
    <row r="82" spans="1:17" x14ac:dyDescent="0.25">
      <c r="A82" s="2"/>
      <c r="B82" s="99" t="s">
        <v>1405</v>
      </c>
      <c r="C82" s="168"/>
      <c r="D82" s="169"/>
      <c r="E82" s="121"/>
      <c r="F82" s="170"/>
      <c r="G82" s="120"/>
      <c r="H82" s="115"/>
      <c r="I82" s="59"/>
      <c r="J82" s="53"/>
      <c r="K82" s="59"/>
      <c r="L82" s="59"/>
      <c r="M82" s="132"/>
      <c r="N82" s="53"/>
      <c r="O82" s="59"/>
      <c r="P82" s="115"/>
    </row>
    <row r="83" spans="1:17" ht="15" customHeight="1" x14ac:dyDescent="0.25">
      <c r="A83" s="2"/>
      <c r="B83" s="98" t="s">
        <v>462</v>
      </c>
      <c r="C83" s="168"/>
      <c r="D83" s="169"/>
      <c r="E83" s="121"/>
      <c r="F83" s="170"/>
      <c r="G83" s="120"/>
      <c r="H83" s="115"/>
      <c r="I83" s="59"/>
      <c r="J83" s="53"/>
      <c r="K83" s="59"/>
      <c r="L83" s="59"/>
      <c r="M83" s="132"/>
      <c r="N83" s="53"/>
      <c r="O83" s="59"/>
      <c r="P83" s="115"/>
    </row>
    <row r="84" spans="1:17" x14ac:dyDescent="0.25">
      <c r="A84" s="19">
        <v>9</v>
      </c>
      <c r="B84" s="165" t="s">
        <v>1123</v>
      </c>
      <c r="C84" s="168">
        <f>+Q84*0.05</f>
        <v>1380.6884919373176</v>
      </c>
      <c r="D84" s="162">
        <f>C84/8</f>
        <v>172.5860614921647</v>
      </c>
      <c r="E84" s="121">
        <f>+Q84*0.075</f>
        <v>2071.0327379059763</v>
      </c>
      <c r="F84" s="163">
        <f>E84/8</f>
        <v>258.87909223824704</v>
      </c>
      <c r="G84" s="120">
        <f>+Q84*0.105</f>
        <v>2899.4458330683665</v>
      </c>
      <c r="H84" s="162">
        <f>G84/8</f>
        <v>362.43072913354581</v>
      </c>
      <c r="I84" s="59">
        <f>+Q84*1.04</f>
        <v>28718.320632296203</v>
      </c>
      <c r="J84" s="53">
        <f>+I84*0.075</f>
        <v>2153.874047422215</v>
      </c>
      <c r="K84" s="59">
        <f>I84/8</f>
        <v>3589.7900790370254</v>
      </c>
      <c r="L84" s="59">
        <f>J84/8</f>
        <v>269.23425592777687</v>
      </c>
      <c r="M84" s="132">
        <f>+I84*1.045</f>
        <v>30010.645060749532</v>
      </c>
      <c r="N84" s="53">
        <f>+M84*0.055</f>
        <v>1650.5854783412242</v>
      </c>
      <c r="O84" s="59">
        <f>M84/8</f>
        <v>3751.3306325936915</v>
      </c>
      <c r="P84" s="115">
        <f>N84/8</f>
        <v>206.32318479265302</v>
      </c>
      <c r="Q84">
        <v>27613.76983874635</v>
      </c>
    </row>
    <row r="85" spans="1:17" ht="36.75" customHeight="1" x14ac:dyDescent="0.25">
      <c r="A85" s="2"/>
      <c r="B85" s="103" t="s">
        <v>1324</v>
      </c>
      <c r="C85" s="168"/>
      <c r="D85" s="169"/>
      <c r="E85" s="121"/>
      <c r="F85" s="170"/>
      <c r="G85" s="120"/>
      <c r="H85" s="115"/>
      <c r="I85" s="59"/>
      <c r="J85" s="53"/>
      <c r="K85" s="59"/>
      <c r="L85" s="59"/>
      <c r="M85" s="132"/>
      <c r="N85" s="53"/>
      <c r="O85" s="59"/>
      <c r="P85" s="115"/>
    </row>
    <row r="86" spans="1:17" ht="24.75" customHeight="1" x14ac:dyDescent="0.25">
      <c r="A86" s="2"/>
      <c r="B86" s="167" t="s">
        <v>1376</v>
      </c>
      <c r="C86" s="168"/>
      <c r="D86" s="169"/>
      <c r="E86" s="121"/>
      <c r="F86" s="170"/>
      <c r="G86" s="120"/>
      <c r="H86" s="115"/>
      <c r="I86" s="59"/>
      <c r="J86" s="53"/>
      <c r="K86" s="59"/>
      <c r="L86" s="59"/>
      <c r="M86" s="132"/>
      <c r="N86" s="53"/>
      <c r="O86" s="59"/>
      <c r="P86" s="115"/>
    </row>
    <row r="87" spans="1:17" x14ac:dyDescent="0.25">
      <c r="A87" s="19">
        <v>10</v>
      </c>
      <c r="B87" s="165" t="s">
        <v>968</v>
      </c>
      <c r="C87" s="168">
        <f>+Q87*0.05</f>
        <v>1238.5439930679051</v>
      </c>
      <c r="D87" s="162">
        <f>C87/8</f>
        <v>154.81799913348814</v>
      </c>
      <c r="E87" s="121">
        <f>+Q87*0.075</f>
        <v>1857.8159896018576</v>
      </c>
      <c r="F87" s="163">
        <f>E87/8</f>
        <v>232.2269987002322</v>
      </c>
      <c r="G87" s="120">
        <f>+Q87*0.105</f>
        <v>2600.9423854426004</v>
      </c>
      <c r="H87" s="162">
        <f>G87/8</f>
        <v>325.11779818032505</v>
      </c>
      <c r="I87" s="59">
        <f>+Q87*1.04</f>
        <v>25761.715055812427</v>
      </c>
      <c r="J87" s="53">
        <f>+I87*0.075</f>
        <v>1932.1286291859319</v>
      </c>
      <c r="K87" s="59">
        <f>I87/8</f>
        <v>3220.2143819765533</v>
      </c>
      <c r="L87" s="59">
        <f>J87/8</f>
        <v>241.51607864824149</v>
      </c>
      <c r="M87" s="132">
        <f>+I87*1.045</f>
        <v>26920.992233323985</v>
      </c>
      <c r="N87" s="53">
        <f>+M87*0.055</f>
        <v>1480.6545728328192</v>
      </c>
      <c r="O87" s="59">
        <f>M87/8</f>
        <v>3365.1240291654981</v>
      </c>
      <c r="P87" s="115">
        <f>N87/8</f>
        <v>185.0818216041024</v>
      </c>
      <c r="Q87">
        <v>24770.879861358102</v>
      </c>
    </row>
    <row r="88" spans="1:17" ht="38.25" customHeight="1" x14ac:dyDescent="0.25">
      <c r="A88" s="2"/>
      <c r="B88" s="103" t="s">
        <v>66</v>
      </c>
      <c r="C88" s="168"/>
      <c r="D88" s="169"/>
      <c r="E88" s="121"/>
      <c r="F88" s="170"/>
      <c r="G88" s="120"/>
      <c r="H88" s="115"/>
      <c r="I88" s="59"/>
      <c r="J88" s="53"/>
      <c r="K88" s="59"/>
      <c r="L88" s="59"/>
      <c r="M88" s="132"/>
      <c r="N88" s="53"/>
      <c r="O88" s="59"/>
      <c r="P88" s="115"/>
    </row>
    <row r="89" spans="1:17" x14ac:dyDescent="0.25">
      <c r="A89" s="19">
        <v>11</v>
      </c>
      <c r="B89" s="165" t="s">
        <v>970</v>
      </c>
      <c r="C89" s="168">
        <f>+Q89*0.05</f>
        <v>1187.6146878507018</v>
      </c>
      <c r="D89" s="162">
        <f>C89/8</f>
        <v>148.45183598133772</v>
      </c>
      <c r="E89" s="121">
        <f>+Q89*0.075</f>
        <v>1781.4220317760526</v>
      </c>
      <c r="F89" s="163">
        <f>E89/8</f>
        <v>222.67775397200657</v>
      </c>
      <c r="G89" s="120">
        <f>+Q89*0.105</f>
        <v>2493.9908444864736</v>
      </c>
      <c r="H89" s="162">
        <f>G89/8</f>
        <v>311.7488555608092</v>
      </c>
      <c r="I89" s="59">
        <f>+Q89*1.04</f>
        <v>24702.385507294595</v>
      </c>
      <c r="J89" s="53">
        <f>+I89*0.075</f>
        <v>1852.6789130470945</v>
      </c>
      <c r="K89" s="59">
        <f>I89/8</f>
        <v>3087.7981884118244</v>
      </c>
      <c r="L89" s="59">
        <f>J89/8</f>
        <v>231.58486413088681</v>
      </c>
      <c r="M89" s="132">
        <f>+I89*1.045</f>
        <v>25813.992855122851</v>
      </c>
      <c r="N89" s="53">
        <f>+M89*0.055</f>
        <v>1419.7696070317568</v>
      </c>
      <c r="O89" s="59">
        <f>M89/8</f>
        <v>3226.7491068903564</v>
      </c>
      <c r="P89" s="115">
        <f>N89/8</f>
        <v>177.4712008789696</v>
      </c>
      <c r="Q89">
        <v>23752.293757014035</v>
      </c>
    </row>
    <row r="90" spans="1:17" ht="27" customHeight="1" x14ac:dyDescent="0.25">
      <c r="A90" s="2"/>
      <c r="B90" s="103" t="s">
        <v>296</v>
      </c>
      <c r="C90" s="114"/>
      <c r="D90" s="162"/>
      <c r="E90" s="53"/>
      <c r="F90" s="59"/>
      <c r="G90" s="119"/>
      <c r="H90" s="113"/>
      <c r="M90" s="131"/>
      <c r="P90" s="113"/>
      <c r="Q90" s="61"/>
    </row>
    <row r="91" spans="1:17" x14ac:dyDescent="0.25">
      <c r="A91" s="2"/>
      <c r="B91" s="105" t="s">
        <v>463</v>
      </c>
      <c r="C91" s="114"/>
      <c r="D91" s="162"/>
      <c r="E91" s="53"/>
      <c r="F91" s="59"/>
      <c r="G91" s="119"/>
      <c r="H91" s="113"/>
      <c r="M91" s="131"/>
      <c r="P91" s="113"/>
    </row>
    <row r="92" spans="1:17" ht="36.75" customHeight="1" x14ac:dyDescent="0.25">
      <c r="A92" s="7">
        <v>12</v>
      </c>
      <c r="B92" s="103" t="s">
        <v>406</v>
      </c>
      <c r="C92" s="114"/>
      <c r="D92" s="162"/>
      <c r="E92" s="53"/>
      <c r="F92" s="59"/>
      <c r="G92" s="119"/>
      <c r="H92" s="113"/>
      <c r="M92" s="131"/>
      <c r="P92" s="113"/>
    </row>
    <row r="93" spans="1:17" ht="28.5" customHeight="1" x14ac:dyDescent="0.25">
      <c r="A93" s="7">
        <v>13</v>
      </c>
      <c r="B93" s="103" t="s">
        <v>1120</v>
      </c>
      <c r="C93" s="114"/>
      <c r="D93" s="162"/>
      <c r="E93" s="53"/>
      <c r="F93" s="59"/>
      <c r="G93" s="119"/>
      <c r="H93" s="113"/>
      <c r="M93" s="131"/>
      <c r="P93" s="113"/>
    </row>
    <row r="94" spans="1:17" ht="41.25" customHeight="1" x14ac:dyDescent="0.25">
      <c r="A94" s="7">
        <v>14</v>
      </c>
      <c r="B94" s="103" t="s">
        <v>1121</v>
      </c>
      <c r="C94" s="114"/>
      <c r="D94" s="162"/>
      <c r="E94" s="53"/>
      <c r="F94" s="59"/>
      <c r="G94" s="119"/>
      <c r="H94" s="113"/>
      <c r="M94" s="131"/>
      <c r="P94" s="113"/>
    </row>
    <row r="95" spans="1:17" ht="38.25" customHeight="1" x14ac:dyDescent="0.25">
      <c r="A95" s="7">
        <v>15</v>
      </c>
      <c r="B95" s="103" t="s">
        <v>1122</v>
      </c>
      <c r="C95" s="114"/>
      <c r="D95" s="162"/>
      <c r="E95" s="53"/>
      <c r="F95" s="59"/>
      <c r="G95" s="119"/>
      <c r="H95" s="113"/>
      <c r="M95" s="131"/>
      <c r="P95" s="113"/>
    </row>
    <row r="96" spans="1:17" ht="12.75" customHeight="1" x14ac:dyDescent="0.25">
      <c r="A96" s="7"/>
      <c r="B96" s="103"/>
      <c r="C96" s="114"/>
      <c r="D96" s="162"/>
      <c r="E96" s="53"/>
      <c r="F96" s="59"/>
      <c r="G96" s="119"/>
      <c r="H96" s="113"/>
      <c r="M96" s="131"/>
      <c r="P96" s="113"/>
    </row>
    <row r="97" spans="1:16" ht="30" customHeight="1" x14ac:dyDescent="0.25">
      <c r="A97" s="2"/>
      <c r="B97" s="98" t="s">
        <v>31</v>
      </c>
      <c r="C97" s="114"/>
      <c r="D97" s="162"/>
      <c r="E97" s="53"/>
      <c r="F97" s="59"/>
      <c r="G97" s="119"/>
      <c r="H97" s="113"/>
      <c r="M97" s="131"/>
      <c r="P97" s="113"/>
    </row>
    <row r="98" spans="1:16" x14ac:dyDescent="0.25">
      <c r="C98" s="75"/>
      <c r="D98" s="75"/>
      <c r="E98" s="84"/>
      <c r="F98" s="53"/>
    </row>
    <row r="99" spans="1:16" x14ac:dyDescent="0.25">
      <c r="C99" s="75"/>
      <c r="D99" s="75"/>
      <c r="E99" s="84"/>
      <c r="F99" s="53"/>
    </row>
    <row r="100" spans="1:16" x14ac:dyDescent="0.25">
      <c r="C100" s="75"/>
      <c r="D100" s="75"/>
      <c r="E100" s="84"/>
      <c r="F100" s="53"/>
    </row>
    <row r="101" spans="1:16" x14ac:dyDescent="0.25">
      <c r="C101" s="75"/>
      <c r="D101" s="75"/>
      <c r="E101" s="84"/>
      <c r="F101" s="53"/>
    </row>
    <row r="102" spans="1:16" x14ac:dyDescent="0.25">
      <c r="C102" s="75"/>
      <c r="D102" s="75"/>
      <c r="E102" s="84"/>
      <c r="F102" s="53"/>
    </row>
    <row r="103" spans="1:16" x14ac:dyDescent="0.25">
      <c r="C103" s="75"/>
      <c r="D103" s="75"/>
      <c r="E103" s="84"/>
      <c r="F103" s="53"/>
    </row>
    <row r="104" spans="1:16" x14ac:dyDescent="0.25">
      <c r="C104" s="75"/>
      <c r="D104" s="75"/>
      <c r="E104" s="84"/>
      <c r="F104" s="53"/>
    </row>
    <row r="105" spans="1:16" x14ac:dyDescent="0.25">
      <c r="C105" s="75"/>
      <c r="D105" s="75"/>
      <c r="E105" s="84"/>
      <c r="F105" s="53"/>
    </row>
    <row r="106" spans="1:16" x14ac:dyDescent="0.25">
      <c r="C106" s="75"/>
      <c r="D106" s="75"/>
      <c r="E106" s="84"/>
      <c r="F106" s="53"/>
    </row>
    <row r="107" spans="1:16" x14ac:dyDescent="0.25">
      <c r="C107" s="75"/>
      <c r="D107" s="75"/>
      <c r="E107" s="84"/>
      <c r="F107" s="53"/>
    </row>
    <row r="108" spans="1:16" x14ac:dyDescent="0.25">
      <c r="C108" s="75"/>
      <c r="D108" s="75"/>
      <c r="E108" s="84"/>
      <c r="F108" s="53"/>
    </row>
    <row r="109" spans="1:16" x14ac:dyDescent="0.25">
      <c r="C109" s="75"/>
      <c r="D109" s="75"/>
      <c r="E109" s="84"/>
      <c r="F109" s="53"/>
    </row>
    <row r="110" spans="1:16" x14ac:dyDescent="0.25">
      <c r="C110" s="75"/>
      <c r="D110" s="75"/>
      <c r="E110" s="84"/>
      <c r="F110" s="53"/>
    </row>
    <row r="111" spans="1:16" x14ac:dyDescent="0.25">
      <c r="C111" s="75"/>
      <c r="D111" s="75"/>
      <c r="E111" s="84"/>
      <c r="F111" s="53"/>
    </row>
    <row r="112" spans="1:16" x14ac:dyDescent="0.25">
      <c r="C112" s="75"/>
      <c r="D112" s="75"/>
      <c r="E112" s="84"/>
      <c r="F112" s="53"/>
    </row>
    <row r="113" spans="3:6" x14ac:dyDescent="0.25">
      <c r="C113" s="75"/>
      <c r="D113" s="75"/>
      <c r="E113" s="84"/>
      <c r="F113" s="53"/>
    </row>
    <row r="114" spans="3:6" x14ac:dyDescent="0.25">
      <c r="C114" s="75"/>
      <c r="D114" s="75"/>
      <c r="E114" s="84"/>
      <c r="F114" s="53"/>
    </row>
    <row r="115" spans="3:6" x14ac:dyDescent="0.25">
      <c r="C115" s="75"/>
      <c r="D115" s="75"/>
      <c r="E115" s="84"/>
      <c r="F115" s="53"/>
    </row>
    <row r="116" spans="3:6" x14ac:dyDescent="0.25">
      <c r="C116" s="75"/>
      <c r="D116" s="75"/>
      <c r="E116" s="84"/>
      <c r="F116" s="53"/>
    </row>
    <row r="117" spans="3:6" x14ac:dyDescent="0.25">
      <c r="C117" s="75"/>
      <c r="D117" s="75"/>
      <c r="E117" s="84"/>
      <c r="F117" s="53"/>
    </row>
    <row r="118" spans="3:6" x14ac:dyDescent="0.25">
      <c r="C118" s="75"/>
      <c r="D118" s="75"/>
      <c r="E118" s="84"/>
      <c r="F118" s="53"/>
    </row>
    <row r="119" spans="3:6" x14ac:dyDescent="0.25">
      <c r="C119" s="75"/>
      <c r="D119" s="75"/>
      <c r="E119" s="84"/>
      <c r="F119" s="53"/>
    </row>
    <row r="120" spans="3:6" x14ac:dyDescent="0.25">
      <c r="C120" s="75"/>
      <c r="D120" s="75"/>
      <c r="E120" s="84"/>
      <c r="F120" s="53"/>
    </row>
    <row r="121" spans="3:6" x14ac:dyDescent="0.25">
      <c r="C121" s="75"/>
      <c r="D121" s="75"/>
      <c r="E121" s="84"/>
      <c r="F121" s="53"/>
    </row>
    <row r="122" spans="3:6" x14ac:dyDescent="0.25">
      <c r="C122" s="75"/>
      <c r="D122" s="75"/>
      <c r="E122" s="84"/>
      <c r="F122" s="53"/>
    </row>
    <row r="123" spans="3:6" x14ac:dyDescent="0.25">
      <c r="C123" s="75"/>
      <c r="D123" s="75"/>
      <c r="E123" s="84"/>
      <c r="F123" s="53"/>
    </row>
    <row r="124" spans="3:6" x14ac:dyDescent="0.25">
      <c r="C124" s="75"/>
      <c r="D124" s="75"/>
      <c r="E124" s="84"/>
      <c r="F124" s="53"/>
    </row>
    <row r="125" spans="3:6" x14ac:dyDescent="0.25">
      <c r="C125" s="75"/>
      <c r="D125" s="75"/>
      <c r="E125" s="84"/>
      <c r="F125" s="53"/>
    </row>
    <row r="126" spans="3:6" x14ac:dyDescent="0.25">
      <c r="C126" s="75"/>
      <c r="D126" s="75"/>
      <c r="E126" s="84"/>
      <c r="F126" s="53"/>
    </row>
    <row r="127" spans="3:6" x14ac:dyDescent="0.25">
      <c r="C127" s="75"/>
      <c r="D127" s="75"/>
      <c r="E127" s="84"/>
      <c r="F127" s="53"/>
    </row>
    <row r="128" spans="3:6" x14ac:dyDescent="0.25">
      <c r="C128" s="75"/>
      <c r="D128" s="75"/>
      <c r="E128" s="84"/>
      <c r="F128" s="53"/>
    </row>
    <row r="129" spans="3:6" x14ac:dyDescent="0.25">
      <c r="C129" s="75"/>
      <c r="D129" s="75"/>
      <c r="E129" s="84"/>
      <c r="F129" s="53"/>
    </row>
    <row r="130" spans="3:6" x14ac:dyDescent="0.25">
      <c r="C130" s="75"/>
      <c r="D130" s="75"/>
      <c r="E130" s="84"/>
      <c r="F130" s="53"/>
    </row>
    <row r="131" spans="3:6" x14ac:dyDescent="0.25">
      <c r="C131" s="75"/>
      <c r="D131" s="75"/>
      <c r="E131" s="84"/>
      <c r="F131" s="53"/>
    </row>
    <row r="132" spans="3:6" x14ac:dyDescent="0.25">
      <c r="C132" s="75"/>
      <c r="D132" s="75"/>
      <c r="E132" s="84"/>
      <c r="F132" s="53"/>
    </row>
    <row r="133" spans="3:6" x14ac:dyDescent="0.25">
      <c r="C133" s="75"/>
      <c r="D133" s="75"/>
      <c r="E133" s="84"/>
      <c r="F133" s="53"/>
    </row>
    <row r="134" spans="3:6" x14ac:dyDescent="0.25">
      <c r="C134" s="75"/>
      <c r="D134" s="75"/>
      <c r="E134" s="84"/>
      <c r="F134" s="53"/>
    </row>
    <row r="135" spans="3:6" x14ac:dyDescent="0.25">
      <c r="C135" s="75"/>
      <c r="D135" s="75"/>
      <c r="E135" s="84"/>
      <c r="F135" s="53"/>
    </row>
    <row r="136" spans="3:6" x14ac:dyDescent="0.25">
      <c r="C136" s="75"/>
      <c r="D136" s="75"/>
      <c r="E136" s="84"/>
      <c r="F136" s="53"/>
    </row>
    <row r="137" spans="3:6" x14ac:dyDescent="0.25">
      <c r="C137" s="75"/>
      <c r="D137" s="75"/>
      <c r="E137" s="84"/>
      <c r="F137" s="53"/>
    </row>
    <row r="138" spans="3:6" x14ac:dyDescent="0.25">
      <c r="C138" s="75"/>
      <c r="D138" s="75"/>
      <c r="E138" s="84"/>
      <c r="F138" s="53"/>
    </row>
    <row r="139" spans="3:6" x14ac:dyDescent="0.25">
      <c r="C139" s="75"/>
      <c r="D139" s="75"/>
      <c r="E139" s="84"/>
      <c r="F139" s="53"/>
    </row>
    <row r="140" spans="3:6" x14ac:dyDescent="0.25">
      <c r="C140" s="75"/>
      <c r="D140" s="75"/>
      <c r="E140" s="84"/>
      <c r="F140" s="53"/>
    </row>
    <row r="141" spans="3:6" x14ac:dyDescent="0.25">
      <c r="C141" s="75"/>
      <c r="D141" s="75"/>
      <c r="E141" s="84"/>
      <c r="F141" s="53"/>
    </row>
  </sheetData>
  <mergeCells count="9">
    <mergeCell ref="O1:P1"/>
    <mergeCell ref="C2:D2"/>
    <mergeCell ref="E2:F2"/>
    <mergeCell ref="G2:H2"/>
    <mergeCell ref="I2:L2"/>
    <mergeCell ref="M2:P2"/>
    <mergeCell ref="M1:N1"/>
    <mergeCell ref="I1:J1"/>
    <mergeCell ref="K1:L1"/>
  </mergeCells>
  <phoneticPr fontId="2" type="noConversion"/>
  <pageMargins left="0.25" right="0.25" top="0.75" bottom="0.75" header="0.3" footer="0.3"/>
  <pageSetup paperSize="9" scale="55"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26" min="1" max="1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pageSetUpPr fitToPage="1"/>
  </sheetPr>
  <dimension ref="A1:Q123"/>
  <sheetViews>
    <sheetView zoomScaleNormal="100" zoomScaleSheetLayoutView="75" workbookViewId="0">
      <selection sqref="A1:P123"/>
    </sheetView>
  </sheetViews>
  <sheetFormatPr baseColWidth="10" defaultColWidth="11.44140625" defaultRowHeight="13.2" x14ac:dyDescent="0.25"/>
  <cols>
    <col min="1" max="1" width="4.6640625" style="3" customWidth="1"/>
    <col min="2" max="2" width="110.44140625" style="52" customWidth="1"/>
    <col min="3" max="4" width="13.33203125" style="74" customWidth="1"/>
    <col min="5" max="5" width="11.5546875" style="73" customWidth="1"/>
    <col min="6" max="6" width="11.5546875" style="52" customWidth="1"/>
    <col min="7" max="7" width="11.44140625" style="52" customWidth="1"/>
    <col min="8" max="8" width="11.44140625" style="58" customWidth="1"/>
    <col min="9" max="9" width="10" style="58" customWidth="1"/>
    <col min="10" max="10" width="10" style="52" customWidth="1"/>
    <col min="11" max="13" width="10" style="58" customWidth="1"/>
    <col min="14" max="14" width="10" style="52" customWidth="1"/>
    <col min="15" max="15" width="10" style="58" customWidth="1"/>
    <col min="16" max="16" width="11.44140625" style="42"/>
    <col min="17" max="17" width="0" hidden="1" customWidth="1"/>
  </cols>
  <sheetData>
    <row r="1" spans="1:17" ht="15" customHeight="1" x14ac:dyDescent="0.25">
      <c r="A1" s="36" t="s">
        <v>1095</v>
      </c>
      <c r="B1" s="24" t="s">
        <v>390</v>
      </c>
      <c r="C1" s="108" t="s">
        <v>1438</v>
      </c>
      <c r="D1" s="91" t="s">
        <v>1451</v>
      </c>
      <c r="E1" s="108" t="s">
        <v>1438</v>
      </c>
      <c r="F1" s="109" t="s">
        <v>1451</v>
      </c>
      <c r="G1" s="90" t="s">
        <v>1438</v>
      </c>
      <c r="H1" s="109" t="s">
        <v>1451</v>
      </c>
      <c r="I1" s="211" t="s">
        <v>1453</v>
      </c>
      <c r="J1" s="213"/>
      <c r="K1" s="217" t="s">
        <v>1451</v>
      </c>
      <c r="L1" s="211"/>
      <c r="M1" s="207" t="s">
        <v>1453</v>
      </c>
      <c r="N1" s="213"/>
      <c r="O1" s="217" t="s">
        <v>1451</v>
      </c>
      <c r="P1" s="208"/>
      <c r="Q1" t="s">
        <v>1438</v>
      </c>
    </row>
    <row r="2" spans="1:17" ht="24.75" customHeight="1" x14ac:dyDescent="0.25">
      <c r="A2" s="38"/>
      <c r="B2" s="22"/>
      <c r="C2" s="209" t="str">
        <f>'I (UNO)'!C2</f>
        <v>Febrero</v>
      </c>
      <c r="D2" s="212"/>
      <c r="E2" s="209" t="s">
        <v>1444</v>
      </c>
      <c r="F2" s="210"/>
      <c r="G2" s="212" t="s">
        <v>1445</v>
      </c>
      <c r="H2" s="210"/>
      <c r="I2" s="212" t="str">
        <f>'I (UNO)'!F2</f>
        <v>Mayo</v>
      </c>
      <c r="J2" s="212"/>
      <c r="K2" s="212"/>
      <c r="L2" s="212"/>
      <c r="M2" s="214" t="str">
        <f>'I (UNO)'!H2</f>
        <v>Junio</v>
      </c>
      <c r="N2" s="215"/>
      <c r="O2" s="215"/>
      <c r="P2" s="216"/>
      <c r="Q2">
        <v>45658</v>
      </c>
    </row>
    <row r="3" spans="1:17" ht="20.100000000000001" customHeight="1" x14ac:dyDescent="0.25">
      <c r="A3" s="40"/>
      <c r="B3" s="23"/>
      <c r="C3" s="110" t="s">
        <v>1452</v>
      </c>
      <c r="D3" s="116" t="s">
        <v>1452</v>
      </c>
      <c r="E3" s="110" t="s">
        <v>1452</v>
      </c>
      <c r="F3" s="111" t="s">
        <v>1452</v>
      </c>
      <c r="G3" s="68" t="s">
        <v>1452</v>
      </c>
      <c r="H3" s="111" t="s">
        <v>1452</v>
      </c>
      <c r="I3" s="76" t="s">
        <v>909</v>
      </c>
      <c r="J3" s="93" t="s">
        <v>1442</v>
      </c>
      <c r="K3" s="92" t="s">
        <v>909</v>
      </c>
      <c r="L3" s="76" t="s">
        <v>1442</v>
      </c>
      <c r="M3" s="129" t="s">
        <v>909</v>
      </c>
      <c r="N3" s="93" t="s">
        <v>1442</v>
      </c>
      <c r="O3" s="92" t="s">
        <v>909</v>
      </c>
      <c r="P3" s="130" t="s">
        <v>1442</v>
      </c>
      <c r="Q3" t="s">
        <v>909</v>
      </c>
    </row>
    <row r="4" spans="1:17" x14ac:dyDescent="0.25">
      <c r="B4" s="139" t="s">
        <v>465</v>
      </c>
      <c r="C4" s="159"/>
      <c r="D4" s="160"/>
      <c r="E4" s="52"/>
      <c r="F4" s="58"/>
      <c r="G4" s="164"/>
      <c r="H4" s="128"/>
      <c r="M4" s="131"/>
      <c r="P4" s="172"/>
    </row>
    <row r="5" spans="1:17" ht="49.5" customHeight="1" x14ac:dyDescent="0.25">
      <c r="B5" s="171" t="s">
        <v>24</v>
      </c>
      <c r="C5" s="112"/>
      <c r="D5" s="161"/>
      <c r="E5" s="52"/>
      <c r="F5" s="58"/>
      <c r="G5" s="119"/>
      <c r="H5" s="113"/>
      <c r="M5" s="131"/>
      <c r="P5" s="172"/>
    </row>
    <row r="6" spans="1:17" x14ac:dyDescent="0.25">
      <c r="A6" s="21">
        <v>1</v>
      </c>
      <c r="B6" s="30" t="s">
        <v>1123</v>
      </c>
      <c r="C6" s="168">
        <f>+Q6*0.05</f>
        <v>1371.0846995750669</v>
      </c>
      <c r="D6" s="162">
        <f>C6/8</f>
        <v>171.38558744688336</v>
      </c>
      <c r="E6" s="121">
        <f>+Q6*0.075</f>
        <v>2056.6270493626002</v>
      </c>
      <c r="F6" s="163">
        <f>E6/8</f>
        <v>257.07838117032503</v>
      </c>
      <c r="G6" s="120">
        <f>+Q6*0.105</f>
        <v>2879.2778691076401</v>
      </c>
      <c r="H6" s="162">
        <f>G6/8</f>
        <v>359.90973363845501</v>
      </c>
      <c r="I6" s="59">
        <f>+Q6*1.04</f>
        <v>28518.561751161389</v>
      </c>
      <c r="J6" s="53">
        <f>+I6*0.075</f>
        <v>2138.8921313371043</v>
      </c>
      <c r="K6" s="59">
        <f>I6/8</f>
        <v>3564.8202188951736</v>
      </c>
      <c r="L6" s="59">
        <f>J6/8</f>
        <v>267.36151641713803</v>
      </c>
      <c r="M6" s="132">
        <f>+I6*1.045</f>
        <v>29801.897029963649</v>
      </c>
      <c r="N6" s="53">
        <f>+M6*0.055</f>
        <v>1639.1043366480008</v>
      </c>
      <c r="O6" s="59">
        <f>M6/8</f>
        <v>3725.2371287454562</v>
      </c>
      <c r="P6" s="115">
        <f>N6/8</f>
        <v>204.88804208100009</v>
      </c>
      <c r="Q6">
        <v>27421.693991501335</v>
      </c>
    </row>
    <row r="7" spans="1:17" ht="24.75" customHeight="1" x14ac:dyDescent="0.25">
      <c r="A7" s="3" t="s">
        <v>461</v>
      </c>
      <c r="B7" s="103" t="s">
        <v>64</v>
      </c>
      <c r="C7" s="168"/>
      <c r="D7" s="169"/>
      <c r="E7" s="121"/>
      <c r="F7" s="170"/>
      <c r="G7" s="120"/>
      <c r="H7" s="115"/>
      <c r="I7" s="59"/>
      <c r="J7" s="53"/>
      <c r="K7" s="59"/>
      <c r="L7" s="59"/>
      <c r="M7" s="132"/>
      <c r="N7" s="53"/>
      <c r="O7" s="59"/>
      <c r="P7" s="172"/>
    </row>
    <row r="8" spans="1:17" x14ac:dyDescent="0.25">
      <c r="A8" s="21">
        <v>2</v>
      </c>
      <c r="B8" s="30" t="s">
        <v>653</v>
      </c>
      <c r="C8" s="168">
        <f>+Q8*0.05</f>
        <v>1292.2799608655878</v>
      </c>
      <c r="D8" s="162">
        <f>C8/8</f>
        <v>161.53499510819847</v>
      </c>
      <c r="E8" s="121">
        <f>+Q8*0.075</f>
        <v>1938.4199412983817</v>
      </c>
      <c r="F8" s="163">
        <f>E8/8</f>
        <v>242.30249266229771</v>
      </c>
      <c r="G8" s="120">
        <f>+Q8*0.105</f>
        <v>2713.7879178177341</v>
      </c>
      <c r="H8" s="162">
        <f>G8/8</f>
        <v>339.22348972721676</v>
      </c>
      <c r="I8" s="59">
        <f>+Q8*1.04</f>
        <v>26879.423186004227</v>
      </c>
      <c r="J8" s="53">
        <f>+I8*0.075</f>
        <v>2015.956738950317</v>
      </c>
      <c r="K8" s="59">
        <f>I8/8</f>
        <v>3359.9278982505284</v>
      </c>
      <c r="L8" s="59">
        <f>J8/8</f>
        <v>251.99459236878963</v>
      </c>
      <c r="M8" s="132">
        <f>+I8*1.045</f>
        <v>28088.997229374414</v>
      </c>
      <c r="N8" s="53">
        <f>+M8*0.055</f>
        <v>1544.8948476155929</v>
      </c>
      <c r="O8" s="59">
        <f>M8/8</f>
        <v>3511.1246536718018</v>
      </c>
      <c r="P8" s="115">
        <f>N8/8</f>
        <v>193.11185595194911</v>
      </c>
      <c r="Q8">
        <v>25845.599217311756</v>
      </c>
    </row>
    <row r="9" spans="1:17" x14ac:dyDescent="0.25">
      <c r="A9" s="3" t="s">
        <v>461</v>
      </c>
      <c r="B9" s="103" t="s">
        <v>882</v>
      </c>
      <c r="C9" s="168"/>
      <c r="D9" s="169"/>
      <c r="E9" s="121"/>
      <c r="F9" s="170"/>
      <c r="G9" s="120"/>
      <c r="H9" s="115"/>
      <c r="I9" s="59"/>
      <c r="J9" s="53"/>
      <c r="K9" s="59"/>
      <c r="L9" s="59"/>
      <c r="M9" s="132"/>
      <c r="N9" s="53"/>
      <c r="O9" s="59"/>
      <c r="P9" s="172"/>
    </row>
    <row r="10" spans="1:17" x14ac:dyDescent="0.25">
      <c r="A10" s="3" t="s">
        <v>461</v>
      </c>
      <c r="B10" s="99" t="s">
        <v>251</v>
      </c>
      <c r="C10" s="168"/>
      <c r="D10" s="169"/>
      <c r="E10" s="121"/>
      <c r="F10" s="170"/>
      <c r="G10" s="120"/>
      <c r="H10" s="115"/>
      <c r="I10" s="59"/>
      <c r="J10" s="53"/>
      <c r="K10" s="59"/>
      <c r="L10" s="59"/>
      <c r="M10" s="132"/>
      <c r="N10" s="53"/>
      <c r="O10" s="59"/>
      <c r="P10" s="172"/>
    </row>
    <row r="11" spans="1:17" x14ac:dyDescent="0.25">
      <c r="A11" s="3" t="s">
        <v>461</v>
      </c>
      <c r="B11" s="99" t="s">
        <v>1417</v>
      </c>
      <c r="C11" s="168"/>
      <c r="D11" s="169"/>
      <c r="E11" s="121"/>
      <c r="F11" s="170"/>
      <c r="G11" s="120"/>
      <c r="H11" s="115"/>
      <c r="I11" s="59"/>
      <c r="J11" s="53"/>
      <c r="K11" s="59"/>
      <c r="L11" s="59"/>
      <c r="M11" s="132"/>
      <c r="N11" s="53"/>
      <c r="O11" s="59"/>
      <c r="P11" s="172"/>
    </row>
    <row r="12" spans="1:17" x14ac:dyDescent="0.25">
      <c r="A12" s="3" t="s">
        <v>461</v>
      </c>
      <c r="B12" s="99" t="s">
        <v>1418</v>
      </c>
      <c r="C12" s="168"/>
      <c r="D12" s="169"/>
      <c r="E12" s="121"/>
      <c r="F12" s="170"/>
      <c r="G12" s="120"/>
      <c r="H12" s="115"/>
      <c r="I12" s="59"/>
      <c r="J12" s="53"/>
      <c r="K12" s="59"/>
      <c r="L12" s="59"/>
      <c r="M12" s="132"/>
      <c r="N12" s="53"/>
      <c r="O12" s="59"/>
      <c r="P12" s="172"/>
    </row>
    <row r="13" spans="1:17" x14ac:dyDescent="0.25">
      <c r="A13" s="3" t="s">
        <v>461</v>
      </c>
      <c r="B13" s="99" t="s">
        <v>1419</v>
      </c>
      <c r="C13" s="168"/>
      <c r="D13" s="169"/>
      <c r="E13" s="121"/>
      <c r="F13" s="170"/>
      <c r="G13" s="120"/>
      <c r="H13" s="115"/>
      <c r="I13" s="59"/>
      <c r="J13" s="53"/>
      <c r="K13" s="59"/>
      <c r="L13" s="59"/>
      <c r="M13" s="132"/>
      <c r="N13" s="53"/>
      <c r="O13" s="59"/>
      <c r="P13" s="172"/>
    </row>
    <row r="14" spans="1:17" x14ac:dyDescent="0.25">
      <c r="A14" s="3" t="s">
        <v>461</v>
      </c>
      <c r="B14" s="99" t="s">
        <v>1420</v>
      </c>
      <c r="C14" s="168"/>
      <c r="D14" s="169"/>
      <c r="E14" s="121"/>
      <c r="F14" s="170"/>
      <c r="G14" s="120"/>
      <c r="H14" s="115"/>
      <c r="I14" s="59"/>
      <c r="J14" s="53"/>
      <c r="K14" s="59"/>
      <c r="L14" s="59"/>
      <c r="M14" s="132"/>
      <c r="N14" s="53"/>
      <c r="O14" s="59"/>
      <c r="P14" s="172"/>
    </row>
    <row r="15" spans="1:17" x14ac:dyDescent="0.25">
      <c r="A15" s="3" t="s">
        <v>461</v>
      </c>
      <c r="B15" s="99" t="s">
        <v>531</v>
      </c>
      <c r="C15" s="168"/>
      <c r="D15" s="169"/>
      <c r="E15" s="121"/>
      <c r="F15" s="170"/>
      <c r="G15" s="120"/>
      <c r="H15" s="115"/>
      <c r="I15" s="59"/>
      <c r="J15" s="53"/>
      <c r="K15" s="59"/>
      <c r="L15" s="59"/>
      <c r="M15" s="132"/>
      <c r="N15" s="53"/>
      <c r="O15" s="59"/>
      <c r="P15" s="172"/>
    </row>
    <row r="16" spans="1:17" x14ac:dyDescent="0.25">
      <c r="A16" s="3" t="s">
        <v>461</v>
      </c>
      <c r="B16" s="99" t="s">
        <v>532</v>
      </c>
      <c r="C16" s="168"/>
      <c r="D16" s="169"/>
      <c r="E16" s="121"/>
      <c r="F16" s="170"/>
      <c r="G16" s="120"/>
      <c r="H16" s="115"/>
      <c r="I16" s="59"/>
      <c r="J16" s="53"/>
      <c r="K16" s="59"/>
      <c r="L16" s="59"/>
      <c r="M16" s="132"/>
      <c r="N16" s="53"/>
      <c r="O16" s="59"/>
      <c r="P16" s="172"/>
    </row>
    <row r="17" spans="1:17" x14ac:dyDescent="0.25">
      <c r="A17" s="3" t="s">
        <v>461</v>
      </c>
      <c r="B17" s="99" t="s">
        <v>533</v>
      </c>
      <c r="C17" s="168"/>
      <c r="D17" s="169"/>
      <c r="E17" s="121"/>
      <c r="F17" s="170"/>
      <c r="G17" s="120"/>
      <c r="H17" s="115"/>
      <c r="I17" s="59"/>
      <c r="J17" s="53"/>
      <c r="K17" s="59"/>
      <c r="L17" s="59"/>
      <c r="M17" s="132"/>
      <c r="N17" s="53"/>
      <c r="O17" s="59"/>
      <c r="P17" s="172"/>
    </row>
    <row r="18" spans="1:17" x14ac:dyDescent="0.25">
      <c r="A18" s="3" t="s">
        <v>461</v>
      </c>
      <c r="B18" s="99" t="s">
        <v>708</v>
      </c>
      <c r="C18" s="168"/>
      <c r="D18" s="169"/>
      <c r="E18" s="121"/>
      <c r="F18" s="170"/>
      <c r="G18" s="120"/>
      <c r="H18" s="115"/>
      <c r="I18" s="59"/>
      <c r="J18" s="53"/>
      <c r="K18" s="59"/>
      <c r="L18" s="59"/>
      <c r="M18" s="132"/>
      <c r="N18" s="53"/>
      <c r="O18" s="59"/>
      <c r="P18" s="172"/>
    </row>
    <row r="19" spans="1:17" x14ac:dyDescent="0.25">
      <c r="A19" s="3" t="s">
        <v>461</v>
      </c>
      <c r="B19" s="99" t="s">
        <v>709</v>
      </c>
      <c r="C19" s="168"/>
      <c r="D19" s="169"/>
      <c r="E19" s="121"/>
      <c r="F19" s="170"/>
      <c r="G19" s="120"/>
      <c r="H19" s="115"/>
      <c r="I19" s="59"/>
      <c r="J19" s="53"/>
      <c r="K19" s="59"/>
      <c r="L19" s="59"/>
      <c r="M19" s="132"/>
      <c r="N19" s="53"/>
      <c r="O19" s="59"/>
      <c r="P19" s="172"/>
    </row>
    <row r="20" spans="1:17" x14ac:dyDescent="0.25">
      <c r="A20" s="3" t="s">
        <v>461</v>
      </c>
      <c r="B20" s="99" t="s">
        <v>710</v>
      </c>
      <c r="C20" s="168"/>
      <c r="D20" s="169"/>
      <c r="E20" s="121"/>
      <c r="F20" s="170"/>
      <c r="G20" s="120"/>
      <c r="H20" s="115"/>
      <c r="I20" s="59"/>
      <c r="J20" s="53"/>
      <c r="K20" s="59"/>
      <c r="L20" s="59"/>
      <c r="M20" s="132"/>
      <c r="N20" s="53"/>
      <c r="O20" s="59"/>
      <c r="P20" s="172"/>
    </row>
    <row r="21" spans="1:17" x14ac:dyDescent="0.25">
      <c r="A21" s="3" t="s">
        <v>461</v>
      </c>
      <c r="B21" s="99" t="s">
        <v>711</v>
      </c>
      <c r="C21" s="168"/>
      <c r="D21" s="169"/>
      <c r="E21" s="121"/>
      <c r="F21" s="170"/>
      <c r="G21" s="120"/>
      <c r="H21" s="115"/>
      <c r="I21" s="59"/>
      <c r="J21" s="53"/>
      <c r="K21" s="59"/>
      <c r="L21" s="59"/>
      <c r="M21" s="132"/>
      <c r="N21" s="53"/>
      <c r="O21" s="59"/>
      <c r="P21" s="172"/>
    </row>
    <row r="22" spans="1:17" x14ac:dyDescent="0.25">
      <c r="A22" s="3" t="s">
        <v>461</v>
      </c>
      <c r="B22" s="99" t="s">
        <v>712</v>
      </c>
      <c r="C22" s="168"/>
      <c r="D22" s="169"/>
      <c r="E22" s="121"/>
      <c r="F22" s="170"/>
      <c r="G22" s="120"/>
      <c r="H22" s="115"/>
      <c r="I22" s="59"/>
      <c r="J22" s="53"/>
      <c r="K22" s="59"/>
      <c r="L22" s="59"/>
      <c r="M22" s="132"/>
      <c r="N22" s="53"/>
      <c r="O22" s="59"/>
      <c r="P22" s="172"/>
    </row>
    <row r="23" spans="1:17" x14ac:dyDescent="0.25">
      <c r="A23" s="3" t="s">
        <v>461</v>
      </c>
      <c r="B23" s="99" t="s">
        <v>713</v>
      </c>
      <c r="C23" s="168"/>
      <c r="D23" s="169"/>
      <c r="E23" s="121"/>
      <c r="F23" s="170"/>
      <c r="G23" s="120"/>
      <c r="H23" s="115"/>
      <c r="I23" s="59"/>
      <c r="J23" s="53"/>
      <c r="K23" s="59"/>
      <c r="L23" s="59"/>
      <c r="M23" s="132"/>
      <c r="N23" s="53"/>
      <c r="O23" s="59"/>
      <c r="P23" s="172"/>
    </row>
    <row r="24" spans="1:17" x14ac:dyDescent="0.25">
      <c r="A24" s="3" t="s">
        <v>461</v>
      </c>
      <c r="B24" s="99" t="s">
        <v>714</v>
      </c>
      <c r="C24" s="168"/>
      <c r="D24" s="169"/>
      <c r="E24" s="121"/>
      <c r="F24" s="170"/>
      <c r="G24" s="120"/>
      <c r="H24" s="115"/>
      <c r="I24" s="59"/>
      <c r="J24" s="53"/>
      <c r="K24" s="59"/>
      <c r="L24" s="59"/>
      <c r="M24" s="132"/>
      <c r="N24" s="53"/>
      <c r="O24" s="59"/>
      <c r="P24" s="172"/>
    </row>
    <row r="25" spans="1:17" x14ac:dyDescent="0.25">
      <c r="A25" s="3" t="s">
        <v>461</v>
      </c>
      <c r="B25" s="99" t="s">
        <v>715</v>
      </c>
      <c r="C25" s="168"/>
      <c r="D25" s="169"/>
      <c r="E25" s="121"/>
      <c r="F25" s="170"/>
      <c r="G25" s="120"/>
      <c r="H25" s="115"/>
      <c r="I25" s="59"/>
      <c r="J25" s="53"/>
      <c r="K25" s="59"/>
      <c r="L25" s="59"/>
      <c r="M25" s="132"/>
      <c r="N25" s="53"/>
      <c r="O25" s="59"/>
      <c r="P25" s="172"/>
    </row>
    <row r="26" spans="1:17" x14ac:dyDescent="0.25">
      <c r="A26" s="3" t="s">
        <v>461</v>
      </c>
      <c r="B26" s="99" t="s">
        <v>716</v>
      </c>
      <c r="C26" s="168"/>
      <c r="D26" s="169"/>
      <c r="E26" s="121"/>
      <c r="F26" s="170"/>
      <c r="G26" s="120"/>
      <c r="H26" s="115"/>
      <c r="I26" s="59"/>
      <c r="J26" s="53"/>
      <c r="K26" s="59"/>
      <c r="L26" s="59"/>
      <c r="M26" s="132"/>
      <c r="N26" s="53"/>
      <c r="O26" s="59"/>
      <c r="P26" s="172"/>
    </row>
    <row r="27" spans="1:17" x14ac:dyDescent="0.25">
      <c r="A27" s="21">
        <v>3</v>
      </c>
      <c r="B27" s="30" t="s">
        <v>968</v>
      </c>
      <c r="C27" s="168">
        <f>+Q27*0.05</f>
        <v>1229.1291595303057</v>
      </c>
      <c r="D27" s="162">
        <f>C27/8</f>
        <v>153.64114494128822</v>
      </c>
      <c r="E27" s="121">
        <f>+Q27*0.075</f>
        <v>1843.6937392954585</v>
      </c>
      <c r="F27" s="163">
        <f>E27/8</f>
        <v>230.46171741193231</v>
      </c>
      <c r="G27" s="120">
        <f>+Q27*0.105</f>
        <v>2581.1712350136418</v>
      </c>
      <c r="H27" s="162">
        <f>G27/8</f>
        <v>322.64640437670522</v>
      </c>
      <c r="I27" s="59">
        <f>+Q27*1.04</f>
        <v>25565.88651823036</v>
      </c>
      <c r="J27" s="53">
        <f>+I27*0.075</f>
        <v>1917.4414888672768</v>
      </c>
      <c r="K27" s="59">
        <f>I27/8</f>
        <v>3195.735814778795</v>
      </c>
      <c r="L27" s="59">
        <f>J27/8</f>
        <v>239.6801861084096</v>
      </c>
      <c r="M27" s="132">
        <f>+I27*1.045</f>
        <v>26716.351411550724</v>
      </c>
      <c r="N27" s="53">
        <f>+M27*0.055</f>
        <v>1469.3993276352899</v>
      </c>
      <c r="O27" s="59">
        <f>M27/8</f>
        <v>3339.5439264438405</v>
      </c>
      <c r="P27" s="115">
        <f>N27/8</f>
        <v>183.67491595441123</v>
      </c>
      <c r="Q27">
        <v>24582.583190606114</v>
      </c>
    </row>
    <row r="28" spans="1:17" x14ac:dyDescent="0.25">
      <c r="B28" s="103" t="s">
        <v>558</v>
      </c>
      <c r="C28" s="168"/>
      <c r="D28" s="169"/>
      <c r="E28" s="121"/>
      <c r="F28" s="170"/>
      <c r="G28" s="120"/>
      <c r="H28" s="115"/>
      <c r="I28" s="59"/>
      <c r="J28" s="53"/>
      <c r="K28" s="59"/>
      <c r="L28" s="59"/>
      <c r="M28" s="132"/>
      <c r="N28" s="53"/>
      <c r="O28" s="59"/>
      <c r="P28" s="172"/>
    </row>
    <row r="29" spans="1:17" x14ac:dyDescent="0.25">
      <c r="B29" s="99" t="s">
        <v>717</v>
      </c>
      <c r="C29" s="168"/>
      <c r="D29" s="169"/>
      <c r="E29" s="121"/>
      <c r="F29" s="170"/>
      <c r="G29" s="120"/>
      <c r="H29" s="115"/>
      <c r="I29" s="59"/>
      <c r="J29" s="53"/>
      <c r="K29" s="59"/>
      <c r="L29" s="59"/>
      <c r="M29" s="132"/>
      <c r="N29" s="53"/>
      <c r="O29" s="59"/>
      <c r="P29" s="172"/>
    </row>
    <row r="30" spans="1:17" x14ac:dyDescent="0.25">
      <c r="B30" s="99" t="s">
        <v>718</v>
      </c>
      <c r="C30" s="168"/>
      <c r="D30" s="169"/>
      <c r="E30" s="121"/>
      <c r="F30" s="170"/>
      <c r="G30" s="120"/>
      <c r="H30" s="115"/>
      <c r="I30" s="59"/>
      <c r="J30" s="53"/>
      <c r="K30" s="59"/>
      <c r="L30" s="59"/>
      <c r="M30" s="132"/>
      <c r="N30" s="53"/>
      <c r="O30" s="59"/>
      <c r="P30" s="172"/>
    </row>
    <row r="31" spans="1:17" ht="25.5" customHeight="1" x14ac:dyDescent="0.25">
      <c r="B31" s="103" t="s">
        <v>719</v>
      </c>
      <c r="C31" s="168"/>
      <c r="D31" s="169"/>
      <c r="E31" s="121"/>
      <c r="F31" s="170"/>
      <c r="G31" s="120"/>
      <c r="H31" s="115"/>
      <c r="I31" s="59"/>
      <c r="J31" s="53"/>
      <c r="K31" s="59"/>
      <c r="L31" s="59"/>
      <c r="M31" s="132"/>
      <c r="N31" s="53"/>
      <c r="O31" s="59"/>
      <c r="P31" s="172"/>
    </row>
    <row r="32" spans="1:17" x14ac:dyDescent="0.25">
      <c r="B32" s="99" t="s">
        <v>720</v>
      </c>
      <c r="C32" s="168"/>
      <c r="D32" s="169"/>
      <c r="E32" s="121"/>
      <c r="F32" s="170"/>
      <c r="G32" s="120"/>
      <c r="H32" s="115"/>
      <c r="I32" s="59"/>
      <c r="J32" s="53"/>
      <c r="K32" s="59"/>
      <c r="L32" s="59"/>
      <c r="M32" s="132"/>
      <c r="N32" s="53"/>
      <c r="O32" s="59"/>
      <c r="P32" s="172"/>
    </row>
    <row r="33" spans="2:16" x14ac:dyDescent="0.25">
      <c r="B33" s="99" t="s">
        <v>721</v>
      </c>
      <c r="C33" s="168"/>
      <c r="D33" s="169"/>
      <c r="E33" s="121"/>
      <c r="F33" s="170"/>
      <c r="G33" s="120"/>
      <c r="H33" s="115"/>
      <c r="I33" s="59"/>
      <c r="J33" s="53"/>
      <c r="K33" s="59"/>
      <c r="L33" s="59"/>
      <c r="M33" s="132"/>
      <c r="N33" s="53"/>
      <c r="O33" s="59"/>
      <c r="P33" s="172"/>
    </row>
    <row r="34" spans="2:16" x14ac:dyDescent="0.25">
      <c r="B34" s="99" t="s">
        <v>722</v>
      </c>
      <c r="C34" s="168"/>
      <c r="D34" s="169"/>
      <c r="E34" s="121"/>
      <c r="F34" s="170"/>
      <c r="G34" s="120"/>
      <c r="H34" s="115"/>
      <c r="I34" s="59"/>
      <c r="J34" s="53"/>
      <c r="K34" s="59"/>
      <c r="L34" s="59"/>
      <c r="M34" s="132"/>
      <c r="N34" s="53"/>
      <c r="O34" s="59"/>
      <c r="P34" s="172"/>
    </row>
    <row r="35" spans="2:16" x14ac:dyDescent="0.25">
      <c r="B35" s="99" t="s">
        <v>723</v>
      </c>
      <c r="C35" s="168"/>
      <c r="D35" s="169"/>
      <c r="E35" s="121"/>
      <c r="F35" s="170"/>
      <c r="G35" s="120"/>
      <c r="H35" s="115"/>
      <c r="I35" s="59"/>
      <c r="J35" s="53"/>
      <c r="K35" s="59"/>
      <c r="L35" s="59"/>
      <c r="M35" s="132"/>
      <c r="N35" s="53"/>
      <c r="O35" s="59"/>
      <c r="P35" s="172"/>
    </row>
    <row r="36" spans="2:16" x14ac:dyDescent="0.25">
      <c r="B36" s="99" t="s">
        <v>724</v>
      </c>
      <c r="C36" s="168"/>
      <c r="D36" s="169"/>
      <c r="E36" s="121"/>
      <c r="F36" s="170"/>
      <c r="G36" s="120"/>
      <c r="H36" s="115"/>
      <c r="I36" s="59"/>
      <c r="J36" s="53"/>
      <c r="K36" s="59"/>
      <c r="L36" s="59"/>
      <c r="M36" s="132"/>
      <c r="N36" s="53"/>
      <c r="O36" s="59"/>
      <c r="P36" s="172"/>
    </row>
    <row r="37" spans="2:16" x14ac:dyDescent="0.25">
      <c r="B37" s="99" t="s">
        <v>725</v>
      </c>
      <c r="C37" s="168"/>
      <c r="D37" s="169"/>
      <c r="E37" s="121"/>
      <c r="F37" s="170"/>
      <c r="G37" s="120"/>
      <c r="H37" s="115"/>
      <c r="I37" s="59"/>
      <c r="J37" s="53"/>
      <c r="K37" s="59"/>
      <c r="L37" s="59"/>
      <c r="M37" s="132"/>
      <c r="N37" s="53"/>
      <c r="O37" s="59"/>
      <c r="P37" s="172"/>
    </row>
    <row r="38" spans="2:16" x14ac:dyDescent="0.25">
      <c r="B38" s="99" t="s">
        <v>726</v>
      </c>
      <c r="C38" s="168"/>
      <c r="D38" s="169"/>
      <c r="E38" s="121"/>
      <c r="F38" s="170"/>
      <c r="G38" s="120"/>
      <c r="H38" s="115"/>
      <c r="I38" s="59"/>
      <c r="J38" s="53"/>
      <c r="K38" s="59"/>
      <c r="L38" s="59"/>
      <c r="M38" s="132"/>
      <c r="N38" s="53"/>
      <c r="O38" s="59"/>
      <c r="P38" s="172"/>
    </row>
    <row r="39" spans="2:16" x14ac:dyDescent="0.25">
      <c r="B39" s="99" t="s">
        <v>727</v>
      </c>
      <c r="C39" s="168"/>
      <c r="D39" s="169"/>
      <c r="E39" s="121"/>
      <c r="F39" s="170"/>
      <c r="G39" s="120"/>
      <c r="H39" s="115"/>
      <c r="I39" s="59"/>
      <c r="J39" s="53"/>
      <c r="K39" s="59"/>
      <c r="L39" s="59"/>
      <c r="M39" s="132"/>
      <c r="N39" s="53"/>
      <c r="O39" s="59"/>
      <c r="P39" s="172"/>
    </row>
    <row r="40" spans="2:16" x14ac:dyDescent="0.25">
      <c r="B40" s="99" t="s">
        <v>728</v>
      </c>
      <c r="C40" s="168"/>
      <c r="D40" s="169"/>
      <c r="E40" s="121"/>
      <c r="F40" s="170"/>
      <c r="G40" s="120"/>
      <c r="H40" s="115"/>
      <c r="I40" s="59"/>
      <c r="J40" s="53"/>
      <c r="K40" s="59"/>
      <c r="L40" s="59"/>
      <c r="M40" s="132"/>
      <c r="N40" s="53"/>
      <c r="O40" s="59"/>
      <c r="P40" s="172"/>
    </row>
    <row r="41" spans="2:16" x14ac:dyDescent="0.25">
      <c r="B41" s="99" t="s">
        <v>729</v>
      </c>
      <c r="C41" s="168"/>
      <c r="D41" s="169"/>
      <c r="E41" s="121"/>
      <c r="F41" s="170"/>
      <c r="G41" s="120"/>
      <c r="H41" s="115"/>
      <c r="I41" s="59"/>
      <c r="J41" s="53"/>
      <c r="K41" s="59"/>
      <c r="L41" s="59"/>
      <c r="M41" s="132"/>
      <c r="N41" s="53"/>
      <c r="O41" s="59"/>
      <c r="P41" s="172"/>
    </row>
    <row r="42" spans="2:16" x14ac:dyDescent="0.25">
      <c r="B42" s="99" t="s">
        <v>173</v>
      </c>
      <c r="C42" s="168"/>
      <c r="D42" s="169"/>
      <c r="E42" s="121"/>
      <c r="F42" s="170"/>
      <c r="G42" s="120"/>
      <c r="H42" s="115"/>
      <c r="I42" s="59"/>
      <c r="J42" s="53"/>
      <c r="K42" s="59"/>
      <c r="L42" s="59"/>
      <c r="M42" s="132"/>
      <c r="N42" s="53"/>
      <c r="O42" s="59"/>
      <c r="P42" s="172"/>
    </row>
    <row r="43" spans="2:16" x14ac:dyDescent="0.25">
      <c r="B43" s="99" t="s">
        <v>174</v>
      </c>
      <c r="C43" s="168"/>
      <c r="D43" s="169"/>
      <c r="E43" s="121"/>
      <c r="F43" s="170"/>
      <c r="G43" s="120"/>
      <c r="H43" s="115"/>
      <c r="I43" s="59"/>
      <c r="J43" s="53"/>
      <c r="K43" s="59"/>
      <c r="L43" s="59"/>
      <c r="M43" s="132"/>
      <c r="N43" s="53"/>
      <c r="O43" s="59"/>
      <c r="P43" s="172"/>
    </row>
    <row r="44" spans="2:16" x14ac:dyDescent="0.25">
      <c r="B44" s="99" t="s">
        <v>175</v>
      </c>
      <c r="C44" s="168"/>
      <c r="D44" s="169"/>
      <c r="E44" s="121"/>
      <c r="F44" s="170"/>
      <c r="G44" s="120"/>
      <c r="H44" s="115"/>
      <c r="I44" s="59"/>
      <c r="J44" s="53"/>
      <c r="K44" s="59"/>
      <c r="L44" s="59"/>
      <c r="M44" s="132"/>
      <c r="N44" s="53"/>
      <c r="O44" s="59"/>
      <c r="P44" s="172"/>
    </row>
    <row r="45" spans="2:16" x14ac:dyDescent="0.25">
      <c r="B45" s="99" t="s">
        <v>176</v>
      </c>
      <c r="C45" s="168"/>
      <c r="D45" s="169"/>
      <c r="E45" s="121"/>
      <c r="F45" s="170"/>
      <c r="G45" s="120"/>
      <c r="H45" s="115"/>
      <c r="I45" s="59"/>
      <c r="J45" s="53"/>
      <c r="K45" s="59"/>
      <c r="L45" s="59"/>
      <c r="M45" s="132"/>
      <c r="N45" s="53"/>
      <c r="O45" s="59"/>
      <c r="P45" s="172"/>
    </row>
    <row r="46" spans="2:16" x14ac:dyDescent="0.25">
      <c r="B46" s="99" t="s">
        <v>177</v>
      </c>
      <c r="C46" s="168"/>
      <c r="D46" s="169"/>
      <c r="E46" s="121"/>
      <c r="F46" s="170"/>
      <c r="G46" s="120"/>
      <c r="H46" s="115"/>
      <c r="I46" s="59"/>
      <c r="J46" s="53"/>
      <c r="K46" s="59"/>
      <c r="L46" s="59"/>
      <c r="M46" s="132"/>
      <c r="N46" s="53"/>
      <c r="O46" s="59"/>
      <c r="P46" s="172"/>
    </row>
    <row r="47" spans="2:16" x14ac:dyDescent="0.25">
      <c r="B47" s="99" t="s">
        <v>178</v>
      </c>
      <c r="C47" s="168"/>
      <c r="D47" s="169"/>
      <c r="E47" s="121"/>
      <c r="F47" s="170"/>
      <c r="G47" s="120"/>
      <c r="H47" s="115"/>
      <c r="I47" s="59"/>
      <c r="J47" s="53"/>
      <c r="K47" s="59"/>
      <c r="L47" s="59"/>
      <c r="M47" s="132"/>
      <c r="N47" s="53"/>
      <c r="O47" s="59"/>
      <c r="P47" s="172"/>
    </row>
    <row r="48" spans="2:16" x14ac:dyDescent="0.25">
      <c r="B48" s="99" t="s">
        <v>179</v>
      </c>
      <c r="C48" s="168"/>
      <c r="D48" s="169"/>
      <c r="E48" s="121"/>
      <c r="F48" s="170"/>
      <c r="G48" s="120"/>
      <c r="H48" s="115"/>
      <c r="I48" s="59"/>
      <c r="J48" s="53"/>
      <c r="K48" s="59"/>
      <c r="L48" s="59"/>
      <c r="M48" s="132"/>
      <c r="N48" s="53"/>
      <c r="O48" s="59"/>
      <c r="P48" s="172"/>
    </row>
    <row r="49" spans="1:16" x14ac:dyDescent="0.25">
      <c r="B49" s="99" t="s">
        <v>180</v>
      </c>
      <c r="C49" s="168"/>
      <c r="D49" s="169"/>
      <c r="E49" s="121"/>
      <c r="F49" s="170"/>
      <c r="G49" s="120"/>
      <c r="H49" s="115"/>
      <c r="I49" s="59"/>
      <c r="J49" s="53"/>
      <c r="K49" s="59"/>
      <c r="L49" s="59"/>
      <c r="M49" s="132"/>
      <c r="N49" s="53"/>
      <c r="O49" s="59"/>
      <c r="P49" s="172"/>
    </row>
    <row r="50" spans="1:16" x14ac:dyDescent="0.25">
      <c r="A50" s="7"/>
      <c r="B50" s="99" t="s">
        <v>181</v>
      </c>
      <c r="C50" s="168"/>
      <c r="D50" s="169"/>
      <c r="E50" s="121"/>
      <c r="F50" s="170"/>
      <c r="G50" s="120"/>
      <c r="H50" s="115"/>
      <c r="I50" s="59"/>
      <c r="J50" s="53"/>
      <c r="K50" s="59"/>
      <c r="L50" s="59"/>
      <c r="M50" s="132"/>
      <c r="N50" s="53"/>
      <c r="O50" s="59"/>
      <c r="P50" s="172"/>
    </row>
    <row r="51" spans="1:16" x14ac:dyDescent="0.25">
      <c r="B51" s="99" t="s">
        <v>182</v>
      </c>
      <c r="C51" s="168"/>
      <c r="D51" s="169"/>
      <c r="E51" s="121"/>
      <c r="F51" s="170"/>
      <c r="G51" s="120"/>
      <c r="H51" s="115"/>
      <c r="I51" s="59"/>
      <c r="J51" s="53"/>
      <c r="K51" s="59"/>
      <c r="L51" s="59"/>
      <c r="M51" s="132"/>
      <c r="N51" s="53"/>
      <c r="O51" s="59"/>
      <c r="P51" s="172"/>
    </row>
    <row r="52" spans="1:16" x14ac:dyDescent="0.25">
      <c r="B52" s="99" t="s">
        <v>264</v>
      </c>
      <c r="C52" s="168"/>
      <c r="D52" s="169"/>
      <c r="E52" s="121"/>
      <c r="F52" s="170"/>
      <c r="G52" s="120"/>
      <c r="H52" s="115"/>
      <c r="I52" s="59"/>
      <c r="J52" s="53"/>
      <c r="K52" s="59"/>
      <c r="L52" s="59"/>
      <c r="M52" s="132"/>
      <c r="N52" s="53"/>
      <c r="O52" s="59"/>
      <c r="P52" s="172"/>
    </row>
    <row r="53" spans="1:16" x14ac:dyDescent="0.25">
      <c r="B53" s="99" t="s">
        <v>265</v>
      </c>
      <c r="C53" s="168"/>
      <c r="D53" s="169"/>
      <c r="E53" s="121"/>
      <c r="F53" s="170"/>
      <c r="G53" s="120"/>
      <c r="H53" s="115"/>
      <c r="I53" s="59"/>
      <c r="J53" s="53"/>
      <c r="K53" s="59"/>
      <c r="L53" s="59"/>
      <c r="M53" s="132"/>
      <c r="N53" s="53"/>
      <c r="O53" s="59"/>
      <c r="P53" s="172"/>
    </row>
    <row r="54" spans="1:16" x14ac:dyDescent="0.25">
      <c r="A54" s="3" t="s">
        <v>461</v>
      </c>
      <c r="B54" s="99" t="s">
        <v>266</v>
      </c>
      <c r="C54" s="168"/>
      <c r="D54" s="169"/>
      <c r="E54" s="121"/>
      <c r="F54" s="170"/>
      <c r="G54" s="120"/>
      <c r="H54" s="115"/>
      <c r="I54" s="59"/>
      <c r="J54" s="53"/>
      <c r="K54" s="59"/>
      <c r="L54" s="59"/>
      <c r="M54" s="132"/>
      <c r="N54" s="53"/>
      <c r="O54" s="59"/>
      <c r="P54" s="172"/>
    </row>
    <row r="55" spans="1:16" x14ac:dyDescent="0.25">
      <c r="A55" s="3" t="s">
        <v>461</v>
      </c>
      <c r="B55" s="99" t="s">
        <v>267</v>
      </c>
      <c r="C55" s="168"/>
      <c r="D55" s="169"/>
      <c r="E55" s="121"/>
      <c r="F55" s="170"/>
      <c r="G55" s="120"/>
      <c r="H55" s="115"/>
      <c r="I55" s="59"/>
      <c r="J55" s="53"/>
      <c r="K55" s="59"/>
      <c r="L55" s="59"/>
      <c r="M55" s="132"/>
      <c r="N55" s="53"/>
      <c r="O55" s="59"/>
      <c r="P55" s="172"/>
    </row>
    <row r="56" spans="1:16" x14ac:dyDescent="0.25">
      <c r="A56" s="3" t="s">
        <v>461</v>
      </c>
      <c r="B56" s="99" t="s">
        <v>268</v>
      </c>
      <c r="C56" s="168"/>
      <c r="D56" s="169"/>
      <c r="E56" s="121"/>
      <c r="F56" s="170"/>
      <c r="G56" s="120"/>
      <c r="H56" s="115"/>
      <c r="I56" s="59"/>
      <c r="J56" s="53"/>
      <c r="K56" s="59"/>
      <c r="L56" s="59"/>
      <c r="M56" s="132"/>
      <c r="N56" s="53"/>
      <c r="O56" s="59"/>
      <c r="P56" s="172"/>
    </row>
    <row r="57" spans="1:16" x14ac:dyDescent="0.25">
      <c r="A57" s="3" t="s">
        <v>461</v>
      </c>
      <c r="B57" s="99" t="s">
        <v>269</v>
      </c>
      <c r="C57" s="168"/>
      <c r="D57" s="169"/>
      <c r="E57" s="121"/>
      <c r="F57" s="170"/>
      <c r="G57" s="120"/>
      <c r="H57" s="115"/>
      <c r="I57" s="59"/>
      <c r="J57" s="53"/>
      <c r="K57" s="59"/>
      <c r="L57" s="59"/>
      <c r="M57" s="132"/>
      <c r="N57" s="53"/>
      <c r="O57" s="59"/>
      <c r="P57" s="172"/>
    </row>
    <row r="58" spans="1:16" x14ac:dyDescent="0.25">
      <c r="A58" s="3" t="s">
        <v>461</v>
      </c>
      <c r="B58" s="99" t="s">
        <v>1292</v>
      </c>
      <c r="C58" s="168"/>
      <c r="D58" s="169"/>
      <c r="E58" s="121"/>
      <c r="F58" s="170"/>
      <c r="G58" s="120"/>
      <c r="H58" s="115"/>
      <c r="I58" s="59"/>
      <c r="J58" s="53"/>
      <c r="K58" s="59"/>
      <c r="L58" s="59"/>
      <c r="M58" s="132"/>
      <c r="N58" s="53"/>
      <c r="O58" s="59"/>
      <c r="P58" s="172"/>
    </row>
    <row r="59" spans="1:16" x14ac:dyDescent="0.25">
      <c r="A59" s="3" t="s">
        <v>461</v>
      </c>
      <c r="B59" s="99" t="s">
        <v>339</v>
      </c>
      <c r="C59" s="168"/>
      <c r="D59" s="169"/>
      <c r="E59" s="121"/>
      <c r="F59" s="170"/>
      <c r="G59" s="120"/>
      <c r="H59" s="115"/>
      <c r="I59" s="59"/>
      <c r="J59" s="53"/>
      <c r="K59" s="59"/>
      <c r="L59" s="59"/>
      <c r="M59" s="132"/>
      <c r="N59" s="53"/>
      <c r="O59" s="59"/>
      <c r="P59" s="172"/>
    </row>
    <row r="60" spans="1:16" x14ac:dyDescent="0.25">
      <c r="A60" s="3" t="s">
        <v>461</v>
      </c>
      <c r="B60" s="99" t="s">
        <v>340</v>
      </c>
      <c r="C60" s="168"/>
      <c r="D60" s="169"/>
      <c r="E60" s="121"/>
      <c r="F60" s="170"/>
      <c r="G60" s="120"/>
      <c r="H60" s="115"/>
      <c r="I60" s="59"/>
      <c r="J60" s="53"/>
      <c r="K60" s="59"/>
      <c r="L60" s="59"/>
      <c r="M60" s="132"/>
      <c r="N60" s="53"/>
      <c r="O60" s="59"/>
      <c r="P60" s="172"/>
    </row>
    <row r="61" spans="1:16" x14ac:dyDescent="0.25">
      <c r="A61" s="3" t="s">
        <v>461</v>
      </c>
      <c r="B61" s="99" t="s">
        <v>341</v>
      </c>
      <c r="C61" s="168"/>
      <c r="D61" s="169"/>
      <c r="E61" s="121"/>
      <c r="F61" s="170"/>
      <c r="G61" s="120"/>
      <c r="H61" s="115"/>
      <c r="I61" s="59"/>
      <c r="J61" s="53"/>
      <c r="K61" s="59"/>
      <c r="L61" s="59"/>
      <c r="M61" s="132"/>
      <c r="N61" s="53"/>
      <c r="O61" s="59"/>
      <c r="P61" s="172"/>
    </row>
    <row r="62" spans="1:16" x14ac:dyDescent="0.25">
      <c r="A62" s="3" t="s">
        <v>461</v>
      </c>
      <c r="B62" s="99" t="s">
        <v>1228</v>
      </c>
      <c r="C62" s="168"/>
      <c r="D62" s="169"/>
      <c r="E62" s="121"/>
      <c r="F62" s="170"/>
      <c r="G62" s="120"/>
      <c r="H62" s="115"/>
      <c r="I62" s="59"/>
      <c r="J62" s="53"/>
      <c r="K62" s="59"/>
      <c r="L62" s="59"/>
      <c r="M62" s="132"/>
      <c r="N62" s="53"/>
      <c r="O62" s="59"/>
      <c r="P62" s="172"/>
    </row>
    <row r="63" spans="1:16" x14ac:dyDescent="0.25">
      <c r="A63" s="3" t="s">
        <v>461</v>
      </c>
      <c r="B63" s="99" t="s">
        <v>1229</v>
      </c>
      <c r="C63" s="168"/>
      <c r="D63" s="169"/>
      <c r="E63" s="121"/>
      <c r="F63" s="170"/>
      <c r="G63" s="120"/>
      <c r="H63" s="115"/>
      <c r="I63" s="59"/>
      <c r="J63" s="53"/>
      <c r="K63" s="59"/>
      <c r="L63" s="59"/>
      <c r="M63" s="132"/>
      <c r="N63" s="53"/>
      <c r="O63" s="59"/>
      <c r="P63" s="172"/>
    </row>
    <row r="64" spans="1:16" x14ac:dyDescent="0.25">
      <c r="A64" s="3" t="s">
        <v>461</v>
      </c>
      <c r="B64" s="99" t="s">
        <v>1230</v>
      </c>
      <c r="C64" s="168"/>
      <c r="D64" s="169"/>
      <c r="E64" s="121"/>
      <c r="F64" s="170"/>
      <c r="G64" s="120"/>
      <c r="H64" s="115"/>
      <c r="I64" s="59"/>
      <c r="J64" s="53"/>
      <c r="K64" s="59"/>
      <c r="L64" s="59"/>
      <c r="M64" s="132"/>
      <c r="N64" s="53"/>
      <c r="O64" s="59"/>
      <c r="P64" s="172"/>
    </row>
    <row r="65" spans="1:17" x14ac:dyDescent="0.25">
      <c r="A65" s="21">
        <v>4</v>
      </c>
      <c r="B65" s="30" t="s">
        <v>970</v>
      </c>
      <c r="C65" s="168">
        <f>+Q65*0.05</f>
        <v>1165.9783581950221</v>
      </c>
      <c r="D65" s="162">
        <f>C65/8</f>
        <v>145.74729477437776</v>
      </c>
      <c r="E65" s="121">
        <f>+Q65*0.075</f>
        <v>1748.9675372925333</v>
      </c>
      <c r="F65" s="163">
        <f>E65/8</f>
        <v>218.62094216156666</v>
      </c>
      <c r="G65" s="120">
        <f>+Q65*0.105</f>
        <v>2448.5545522095463</v>
      </c>
      <c r="H65" s="162">
        <f>G65/8</f>
        <v>306.06931902619328</v>
      </c>
      <c r="I65" s="59">
        <f>+Q65*1.04</f>
        <v>24252.349850456463</v>
      </c>
      <c r="J65" s="53">
        <f>+I65*0.075</f>
        <v>1818.9262387842348</v>
      </c>
      <c r="K65" s="59">
        <f>I65/8</f>
        <v>3031.5437313070579</v>
      </c>
      <c r="L65" s="59">
        <f>J65/8</f>
        <v>227.36577984802935</v>
      </c>
      <c r="M65" s="132">
        <f>+I65*1.045</f>
        <v>25343.705593727002</v>
      </c>
      <c r="N65" s="53">
        <f>+M65*0.055</f>
        <v>1393.903807654985</v>
      </c>
      <c r="O65" s="59">
        <f>M65/8</f>
        <v>3167.9631992158752</v>
      </c>
      <c r="P65" s="115">
        <f>N65/8</f>
        <v>174.23797595687313</v>
      </c>
      <c r="Q65">
        <v>23319.567163900443</v>
      </c>
    </row>
    <row r="66" spans="1:17" x14ac:dyDescent="0.25">
      <c r="B66" s="101" t="s">
        <v>558</v>
      </c>
      <c r="C66" s="168"/>
      <c r="D66" s="169"/>
      <c r="E66" s="121"/>
      <c r="F66" s="170"/>
      <c r="G66" s="120"/>
      <c r="H66" s="115"/>
      <c r="I66" s="59"/>
      <c r="J66" s="53"/>
      <c r="K66" s="59"/>
      <c r="L66" s="59"/>
      <c r="M66" s="132"/>
      <c r="N66" s="53"/>
      <c r="O66" s="59"/>
      <c r="P66" s="172"/>
    </row>
    <row r="67" spans="1:17" x14ac:dyDescent="0.25">
      <c r="B67" s="99" t="s">
        <v>1231</v>
      </c>
      <c r="C67" s="168"/>
      <c r="D67" s="169"/>
      <c r="E67" s="121"/>
      <c r="F67" s="170"/>
      <c r="G67" s="120"/>
      <c r="H67" s="115"/>
      <c r="I67" s="59"/>
      <c r="J67" s="53"/>
      <c r="K67" s="59"/>
      <c r="L67" s="59"/>
      <c r="M67" s="132"/>
      <c r="N67" s="53"/>
      <c r="O67" s="59"/>
      <c r="P67" s="172"/>
    </row>
    <row r="68" spans="1:17" x14ac:dyDescent="0.25">
      <c r="B68" s="99" t="s">
        <v>1232</v>
      </c>
      <c r="C68" s="168"/>
      <c r="D68" s="169"/>
      <c r="E68" s="121"/>
      <c r="F68" s="170"/>
      <c r="G68" s="120"/>
      <c r="H68" s="115"/>
      <c r="I68" s="59"/>
      <c r="J68" s="53"/>
      <c r="K68" s="59"/>
      <c r="L68" s="59"/>
      <c r="M68" s="132"/>
      <c r="N68" s="53"/>
      <c r="O68" s="59"/>
      <c r="P68" s="172"/>
    </row>
    <row r="69" spans="1:17" x14ac:dyDescent="0.25">
      <c r="B69" s="99" t="s">
        <v>1233</v>
      </c>
      <c r="C69" s="168"/>
      <c r="D69" s="169"/>
      <c r="E69" s="121"/>
      <c r="F69" s="170"/>
      <c r="G69" s="120"/>
      <c r="H69" s="115"/>
      <c r="I69" s="59"/>
      <c r="J69" s="53"/>
      <c r="K69" s="59"/>
      <c r="L69" s="59"/>
      <c r="M69" s="132"/>
      <c r="N69" s="53"/>
      <c r="O69" s="59"/>
      <c r="P69" s="172"/>
    </row>
    <row r="70" spans="1:17" x14ac:dyDescent="0.25">
      <c r="B70" s="99" t="s">
        <v>1234</v>
      </c>
      <c r="C70" s="168"/>
      <c r="D70" s="169"/>
      <c r="E70" s="121"/>
      <c r="F70" s="170"/>
      <c r="G70" s="120"/>
      <c r="H70" s="115"/>
      <c r="I70" s="59"/>
      <c r="J70" s="53"/>
      <c r="K70" s="59"/>
      <c r="L70" s="59"/>
      <c r="M70" s="132"/>
      <c r="N70" s="53"/>
      <c r="O70" s="59"/>
      <c r="P70" s="172"/>
    </row>
    <row r="71" spans="1:17" x14ac:dyDescent="0.25">
      <c r="B71" s="99" t="s">
        <v>1235</v>
      </c>
      <c r="C71" s="168"/>
      <c r="D71" s="169"/>
      <c r="E71" s="121"/>
      <c r="F71" s="170"/>
      <c r="G71" s="120"/>
      <c r="H71" s="115"/>
      <c r="I71" s="59"/>
      <c r="J71" s="53"/>
      <c r="K71" s="59"/>
      <c r="L71" s="59"/>
      <c r="M71" s="132"/>
      <c r="N71" s="53"/>
      <c r="O71" s="59"/>
      <c r="P71" s="172"/>
    </row>
    <row r="72" spans="1:17" x14ac:dyDescent="0.25">
      <c r="B72" s="99" t="s">
        <v>1236</v>
      </c>
      <c r="C72" s="168"/>
      <c r="D72" s="169"/>
      <c r="E72" s="121"/>
      <c r="F72" s="170"/>
      <c r="G72" s="120"/>
      <c r="H72" s="115"/>
      <c r="I72" s="59"/>
      <c r="J72" s="53"/>
      <c r="K72" s="59"/>
      <c r="L72" s="59"/>
      <c r="M72" s="132"/>
      <c r="N72" s="53"/>
      <c r="O72" s="59"/>
      <c r="P72" s="172"/>
    </row>
    <row r="73" spans="1:17" x14ac:dyDescent="0.25">
      <c r="B73" s="99" t="s">
        <v>1237</v>
      </c>
      <c r="C73" s="168"/>
      <c r="D73" s="169"/>
      <c r="E73" s="121"/>
      <c r="F73" s="170"/>
      <c r="G73" s="120"/>
      <c r="H73" s="115"/>
      <c r="I73" s="59"/>
      <c r="J73" s="53"/>
      <c r="K73" s="59"/>
      <c r="L73" s="59"/>
      <c r="M73" s="132"/>
      <c r="N73" s="53"/>
      <c r="O73" s="59"/>
      <c r="P73" s="172"/>
    </row>
    <row r="74" spans="1:17" x14ac:dyDescent="0.25">
      <c r="B74" s="99" t="s">
        <v>1238</v>
      </c>
      <c r="C74" s="168"/>
      <c r="D74" s="169"/>
      <c r="E74" s="121"/>
      <c r="F74" s="170"/>
      <c r="G74" s="120"/>
      <c r="H74" s="115"/>
      <c r="I74" s="59"/>
      <c r="J74" s="53"/>
      <c r="K74" s="59"/>
      <c r="L74" s="59"/>
      <c r="M74" s="132"/>
      <c r="N74" s="53"/>
      <c r="O74" s="59"/>
      <c r="P74" s="172"/>
    </row>
    <row r="75" spans="1:17" x14ac:dyDescent="0.25">
      <c r="B75" s="99" t="s">
        <v>1239</v>
      </c>
      <c r="C75" s="168"/>
      <c r="D75" s="169"/>
      <c r="E75" s="121"/>
      <c r="F75" s="170"/>
      <c r="G75" s="120"/>
      <c r="H75" s="115"/>
      <c r="I75" s="59"/>
      <c r="J75" s="53"/>
      <c r="K75" s="59"/>
      <c r="L75" s="59"/>
      <c r="M75" s="132"/>
      <c r="N75" s="53"/>
      <c r="O75" s="59"/>
      <c r="P75" s="172"/>
    </row>
    <row r="76" spans="1:17" x14ac:dyDescent="0.25">
      <c r="B76" s="99" t="s">
        <v>1240</v>
      </c>
      <c r="C76" s="168"/>
      <c r="D76" s="169"/>
      <c r="E76" s="121"/>
      <c r="F76" s="170"/>
      <c r="G76" s="120"/>
      <c r="H76" s="115"/>
      <c r="I76" s="59"/>
      <c r="J76" s="53"/>
      <c r="K76" s="59"/>
      <c r="L76" s="59"/>
      <c r="M76" s="132"/>
      <c r="N76" s="53"/>
      <c r="O76" s="59"/>
      <c r="P76" s="172"/>
    </row>
    <row r="77" spans="1:17" x14ac:dyDescent="0.25">
      <c r="B77" s="99" t="s">
        <v>1241</v>
      </c>
      <c r="C77" s="168"/>
      <c r="D77" s="169"/>
      <c r="E77" s="121"/>
      <c r="F77" s="170"/>
      <c r="G77" s="120"/>
      <c r="H77" s="115"/>
      <c r="I77" s="59"/>
      <c r="J77" s="53"/>
      <c r="K77" s="59"/>
      <c r="L77" s="59"/>
      <c r="M77" s="132"/>
      <c r="N77" s="53"/>
      <c r="O77" s="59"/>
      <c r="P77" s="172"/>
    </row>
    <row r="78" spans="1:17" x14ac:dyDescent="0.25">
      <c r="B78" s="99" t="s">
        <v>1242</v>
      </c>
      <c r="C78" s="168"/>
      <c r="D78" s="169"/>
      <c r="E78" s="121"/>
      <c r="F78" s="170"/>
      <c r="G78" s="120"/>
      <c r="H78" s="115"/>
      <c r="I78" s="59"/>
      <c r="J78" s="53"/>
      <c r="K78" s="59"/>
      <c r="L78" s="59"/>
      <c r="M78" s="132"/>
      <c r="N78" s="53"/>
      <c r="O78" s="59"/>
      <c r="P78" s="172"/>
    </row>
    <row r="79" spans="1:17" x14ac:dyDescent="0.25">
      <c r="B79" s="99" t="s">
        <v>1350</v>
      </c>
      <c r="C79" s="168"/>
      <c r="D79" s="169"/>
      <c r="E79" s="121"/>
      <c r="F79" s="170"/>
      <c r="G79" s="120"/>
      <c r="H79" s="115"/>
      <c r="I79" s="59"/>
      <c r="J79" s="53"/>
      <c r="K79" s="59"/>
      <c r="L79" s="59"/>
      <c r="M79" s="132"/>
      <c r="N79" s="53"/>
      <c r="O79" s="59"/>
      <c r="P79" s="172"/>
    </row>
    <row r="80" spans="1:17" x14ac:dyDescent="0.25">
      <c r="B80" s="99" t="s">
        <v>1243</v>
      </c>
      <c r="C80" s="168"/>
      <c r="D80" s="169"/>
      <c r="E80" s="121"/>
      <c r="F80" s="170"/>
      <c r="G80" s="120"/>
      <c r="H80" s="115"/>
      <c r="I80" s="59"/>
      <c r="J80" s="53"/>
      <c r="K80" s="59"/>
      <c r="L80" s="59"/>
      <c r="M80" s="132"/>
      <c r="N80" s="53"/>
      <c r="O80" s="59"/>
      <c r="P80" s="172"/>
    </row>
    <row r="81" spans="1:16" x14ac:dyDescent="0.25">
      <c r="B81" s="99" t="s">
        <v>1244</v>
      </c>
      <c r="C81" s="168"/>
      <c r="D81" s="169"/>
      <c r="E81" s="121"/>
      <c r="F81" s="170"/>
      <c r="G81" s="120"/>
      <c r="H81" s="115"/>
      <c r="I81" s="59"/>
      <c r="J81" s="53"/>
      <c r="K81" s="59"/>
      <c r="L81" s="59"/>
      <c r="M81" s="132"/>
      <c r="N81" s="53"/>
      <c r="O81" s="59"/>
      <c r="P81" s="172"/>
    </row>
    <row r="82" spans="1:16" x14ac:dyDescent="0.25">
      <c r="B82" s="99" t="s">
        <v>589</v>
      </c>
      <c r="C82" s="168"/>
      <c r="D82" s="169"/>
      <c r="E82" s="121"/>
      <c r="F82" s="170"/>
      <c r="G82" s="120"/>
      <c r="H82" s="115"/>
      <c r="I82" s="59"/>
      <c r="J82" s="53"/>
      <c r="K82" s="59"/>
      <c r="L82" s="59"/>
      <c r="M82" s="132"/>
      <c r="N82" s="53"/>
      <c r="O82" s="59"/>
      <c r="P82" s="172"/>
    </row>
    <row r="83" spans="1:16" x14ac:dyDescent="0.25">
      <c r="B83" s="99" t="s">
        <v>590</v>
      </c>
      <c r="C83" s="168"/>
      <c r="D83" s="169"/>
      <c r="E83" s="121"/>
      <c r="F83" s="170"/>
      <c r="G83" s="120"/>
      <c r="H83" s="115"/>
      <c r="I83" s="59"/>
      <c r="J83" s="53"/>
      <c r="K83" s="59"/>
      <c r="L83" s="59"/>
      <c r="M83" s="132"/>
      <c r="N83" s="53"/>
      <c r="O83" s="59"/>
      <c r="P83" s="172"/>
    </row>
    <row r="84" spans="1:16" x14ac:dyDescent="0.25">
      <c r="B84" s="99" t="s">
        <v>591</v>
      </c>
      <c r="C84" s="168"/>
      <c r="D84" s="169"/>
      <c r="E84" s="121"/>
      <c r="F84" s="170"/>
      <c r="G84" s="120"/>
      <c r="H84" s="115"/>
      <c r="I84" s="59"/>
      <c r="J84" s="53"/>
      <c r="K84" s="59"/>
      <c r="L84" s="59"/>
      <c r="M84" s="132"/>
      <c r="N84" s="53"/>
      <c r="O84" s="59"/>
      <c r="P84" s="172"/>
    </row>
    <row r="85" spans="1:16" x14ac:dyDescent="0.25">
      <c r="B85" s="99" t="s">
        <v>592</v>
      </c>
      <c r="C85" s="168"/>
      <c r="D85" s="169"/>
      <c r="E85" s="121"/>
      <c r="F85" s="170"/>
      <c r="G85" s="120"/>
      <c r="H85" s="115"/>
      <c r="I85" s="59"/>
      <c r="J85" s="53"/>
      <c r="K85" s="59"/>
      <c r="L85" s="59"/>
      <c r="M85" s="132"/>
      <c r="N85" s="53"/>
      <c r="O85" s="59"/>
      <c r="P85" s="172"/>
    </row>
    <row r="86" spans="1:16" x14ac:dyDescent="0.25">
      <c r="B86" s="99" t="s">
        <v>593</v>
      </c>
      <c r="C86" s="168"/>
      <c r="D86" s="169"/>
      <c r="E86" s="121"/>
      <c r="F86" s="170"/>
      <c r="G86" s="120"/>
      <c r="H86" s="115"/>
      <c r="I86" s="59"/>
      <c r="J86" s="53"/>
      <c r="K86" s="59"/>
      <c r="L86" s="59"/>
      <c r="M86" s="132"/>
      <c r="N86" s="53"/>
      <c r="O86" s="59"/>
      <c r="P86" s="172"/>
    </row>
    <row r="87" spans="1:16" x14ac:dyDescent="0.25">
      <c r="B87" s="99" t="s">
        <v>594</v>
      </c>
      <c r="C87" s="168"/>
      <c r="D87" s="169"/>
      <c r="E87" s="121"/>
      <c r="F87" s="170"/>
      <c r="G87" s="120"/>
      <c r="H87" s="115"/>
      <c r="I87" s="59"/>
      <c r="J87" s="53"/>
      <c r="K87" s="59"/>
      <c r="L87" s="59"/>
      <c r="M87" s="132"/>
      <c r="N87" s="53"/>
      <c r="O87" s="59"/>
      <c r="P87" s="172"/>
    </row>
    <row r="88" spans="1:16" x14ac:dyDescent="0.25">
      <c r="B88" s="99" t="s">
        <v>595</v>
      </c>
      <c r="C88" s="168"/>
      <c r="D88" s="169"/>
      <c r="E88" s="121"/>
      <c r="F88" s="170"/>
      <c r="G88" s="120"/>
      <c r="H88" s="115"/>
      <c r="I88" s="59"/>
      <c r="J88" s="53"/>
      <c r="K88" s="59"/>
      <c r="L88" s="59"/>
      <c r="M88" s="132"/>
      <c r="N88" s="53"/>
      <c r="O88" s="59"/>
      <c r="P88" s="172"/>
    </row>
    <row r="89" spans="1:16" x14ac:dyDescent="0.25">
      <c r="B89" s="99" t="s">
        <v>596</v>
      </c>
      <c r="C89" s="168"/>
      <c r="D89" s="169"/>
      <c r="E89" s="121"/>
      <c r="F89" s="170"/>
      <c r="G89" s="120"/>
      <c r="H89" s="115"/>
      <c r="I89" s="59"/>
      <c r="J89" s="53"/>
      <c r="K89" s="59"/>
      <c r="L89" s="59"/>
      <c r="M89" s="132"/>
      <c r="N89" s="53"/>
      <c r="O89" s="59"/>
      <c r="P89" s="172"/>
    </row>
    <row r="90" spans="1:16" x14ac:dyDescent="0.25">
      <c r="B90" s="99" t="s">
        <v>1175</v>
      </c>
      <c r="C90" s="168"/>
      <c r="D90" s="169"/>
      <c r="E90" s="121"/>
      <c r="F90" s="170"/>
      <c r="G90" s="120"/>
      <c r="H90" s="115"/>
      <c r="I90" s="59"/>
      <c r="J90" s="53"/>
      <c r="K90" s="59"/>
      <c r="L90" s="59"/>
      <c r="M90" s="132"/>
      <c r="N90" s="53"/>
      <c r="O90" s="59"/>
      <c r="P90" s="172"/>
    </row>
    <row r="91" spans="1:16" x14ac:dyDescent="0.25">
      <c r="A91" s="3" t="s">
        <v>461</v>
      </c>
      <c r="B91" s="99" t="s">
        <v>821</v>
      </c>
      <c r="C91" s="168"/>
      <c r="D91" s="169"/>
      <c r="E91" s="121"/>
      <c r="F91" s="170"/>
      <c r="G91" s="120"/>
      <c r="H91" s="115"/>
      <c r="I91" s="59"/>
      <c r="J91" s="53"/>
      <c r="K91" s="59"/>
      <c r="L91" s="59"/>
      <c r="M91" s="132"/>
      <c r="N91" s="53"/>
      <c r="O91" s="59"/>
      <c r="P91" s="172"/>
    </row>
    <row r="92" spans="1:16" x14ac:dyDescent="0.25">
      <c r="A92" s="3" t="s">
        <v>461</v>
      </c>
      <c r="B92" s="99" t="s">
        <v>822</v>
      </c>
      <c r="C92" s="168"/>
      <c r="D92" s="169"/>
      <c r="E92" s="121"/>
      <c r="F92" s="170"/>
      <c r="G92" s="120"/>
      <c r="H92" s="115"/>
      <c r="I92" s="59"/>
      <c r="J92" s="53"/>
      <c r="K92" s="59"/>
      <c r="L92" s="59"/>
      <c r="M92" s="132"/>
      <c r="N92" s="53"/>
      <c r="O92" s="59"/>
      <c r="P92" s="172"/>
    </row>
    <row r="93" spans="1:16" x14ac:dyDescent="0.25">
      <c r="A93" s="3" t="s">
        <v>461</v>
      </c>
      <c r="B93" s="99" t="s">
        <v>823</v>
      </c>
      <c r="C93" s="168"/>
      <c r="D93" s="169"/>
      <c r="E93" s="121"/>
      <c r="F93" s="170"/>
      <c r="G93" s="120"/>
      <c r="H93" s="115"/>
      <c r="I93" s="59"/>
      <c r="J93" s="53"/>
      <c r="K93" s="59"/>
      <c r="L93" s="59"/>
      <c r="M93" s="132"/>
      <c r="N93" s="53"/>
      <c r="O93" s="59"/>
      <c r="P93" s="172"/>
    </row>
    <row r="94" spans="1:16" x14ac:dyDescent="0.25">
      <c r="A94" s="3" t="s">
        <v>461</v>
      </c>
      <c r="B94" s="99" t="s">
        <v>824</v>
      </c>
      <c r="C94" s="168"/>
      <c r="D94" s="169"/>
      <c r="E94" s="121"/>
      <c r="F94" s="170"/>
      <c r="G94" s="120"/>
      <c r="H94" s="115"/>
      <c r="I94" s="59"/>
      <c r="J94" s="53"/>
      <c r="K94" s="59"/>
      <c r="L94" s="59"/>
      <c r="M94" s="132"/>
      <c r="N94" s="53"/>
      <c r="O94" s="59"/>
      <c r="P94" s="172"/>
    </row>
    <row r="95" spans="1:16" x14ac:dyDescent="0.25">
      <c r="A95" s="3" t="s">
        <v>461</v>
      </c>
      <c r="B95" s="99" t="s">
        <v>825</v>
      </c>
      <c r="C95" s="168"/>
      <c r="D95" s="169"/>
      <c r="E95" s="121"/>
      <c r="F95" s="170"/>
      <c r="G95" s="120"/>
      <c r="H95" s="115"/>
      <c r="I95" s="59"/>
      <c r="J95" s="53"/>
      <c r="K95" s="59"/>
      <c r="L95" s="59"/>
      <c r="M95" s="132"/>
      <c r="N95" s="53"/>
      <c r="O95" s="59"/>
      <c r="P95" s="172"/>
    </row>
    <row r="96" spans="1:16" x14ac:dyDescent="0.25">
      <c r="B96" s="55" t="s">
        <v>1290</v>
      </c>
      <c r="C96" s="168"/>
      <c r="D96" s="169"/>
      <c r="E96" s="121"/>
      <c r="F96" s="170"/>
      <c r="G96" s="120"/>
      <c r="H96" s="115"/>
      <c r="I96" s="59"/>
      <c r="J96" s="53"/>
      <c r="K96" s="59"/>
      <c r="L96" s="59"/>
      <c r="M96" s="132"/>
      <c r="N96" s="53"/>
      <c r="O96" s="59"/>
      <c r="P96" s="172"/>
    </row>
    <row r="97" spans="1:17" x14ac:dyDescent="0.25">
      <c r="A97" s="21">
        <v>5</v>
      </c>
      <c r="B97" s="30" t="s">
        <v>629</v>
      </c>
      <c r="C97" s="168">
        <f>+Q97*0.05</f>
        <v>1363.5209097015222</v>
      </c>
      <c r="D97" s="162">
        <f>C97/8</f>
        <v>170.44011371269028</v>
      </c>
      <c r="E97" s="121">
        <f>+Q97*0.075</f>
        <v>2045.2813645522829</v>
      </c>
      <c r="F97" s="163">
        <f>E97/8</f>
        <v>255.66017056903536</v>
      </c>
      <c r="G97" s="120">
        <f>+Q97*0.105</f>
        <v>2863.3939103731964</v>
      </c>
      <c r="H97" s="162">
        <f>G97/8</f>
        <v>357.92423879664955</v>
      </c>
      <c r="I97" s="59">
        <f>+Q97*1.04</f>
        <v>28361.23492179166</v>
      </c>
      <c r="J97" s="53">
        <f>+I97*0.075</f>
        <v>2127.0926191343742</v>
      </c>
      <c r="K97" s="59">
        <f>I97/8</f>
        <v>3545.1543652239575</v>
      </c>
      <c r="L97" s="59">
        <f>J97/8</f>
        <v>265.88657739179678</v>
      </c>
      <c r="M97" s="132">
        <f>+I97*1.045</f>
        <v>29637.490493272282</v>
      </c>
      <c r="N97" s="53">
        <f>+M97*0.055</f>
        <v>1630.0619771299755</v>
      </c>
      <c r="O97" s="59">
        <f>M97/8</f>
        <v>3704.6863116590353</v>
      </c>
      <c r="P97" s="115">
        <f>N97/8</f>
        <v>203.75774714124694</v>
      </c>
      <c r="Q97">
        <v>27270.418194030441</v>
      </c>
    </row>
    <row r="98" spans="1:17" x14ac:dyDescent="0.25">
      <c r="A98" s="3" t="s">
        <v>461</v>
      </c>
      <c r="B98" s="101" t="s">
        <v>558</v>
      </c>
      <c r="C98" s="168"/>
      <c r="D98" s="169"/>
      <c r="E98" s="121"/>
      <c r="F98" s="170"/>
      <c r="G98" s="120"/>
      <c r="H98" s="115"/>
      <c r="I98" s="59"/>
      <c r="J98" s="53"/>
      <c r="K98" s="59"/>
      <c r="L98" s="59"/>
      <c r="M98" s="132"/>
      <c r="N98" s="53"/>
      <c r="O98" s="59"/>
      <c r="P98" s="172"/>
    </row>
    <row r="99" spans="1:17" x14ac:dyDescent="0.25">
      <c r="A99" s="3" t="s">
        <v>461</v>
      </c>
      <c r="B99" s="99" t="s">
        <v>826</v>
      </c>
      <c r="C99" s="168"/>
      <c r="D99" s="169"/>
      <c r="E99" s="121"/>
      <c r="F99" s="170"/>
      <c r="G99" s="120"/>
      <c r="H99" s="115"/>
      <c r="I99" s="59"/>
      <c r="J99" s="53"/>
      <c r="K99" s="59"/>
      <c r="L99" s="59"/>
      <c r="M99" s="132"/>
      <c r="N99" s="53"/>
      <c r="O99" s="59"/>
      <c r="P99" s="172"/>
    </row>
    <row r="100" spans="1:17" x14ac:dyDescent="0.25">
      <c r="A100" s="3" t="s">
        <v>461</v>
      </c>
      <c r="B100" s="99" t="s">
        <v>827</v>
      </c>
      <c r="C100" s="168"/>
      <c r="D100" s="169"/>
      <c r="E100" s="121"/>
      <c r="F100" s="170"/>
      <c r="G100" s="120"/>
      <c r="H100" s="115"/>
      <c r="I100" s="59"/>
      <c r="J100" s="53"/>
      <c r="K100" s="59"/>
      <c r="L100" s="59"/>
      <c r="M100" s="132"/>
      <c r="N100" s="53"/>
      <c r="O100" s="59"/>
      <c r="P100" s="172"/>
    </row>
    <row r="101" spans="1:17" x14ac:dyDescent="0.25">
      <c r="A101" s="3" t="s">
        <v>461</v>
      </c>
      <c r="B101" s="99" t="s">
        <v>828</v>
      </c>
      <c r="C101" s="168"/>
      <c r="D101" s="169"/>
      <c r="E101" s="121"/>
      <c r="F101" s="170"/>
      <c r="G101" s="120"/>
      <c r="H101" s="115"/>
      <c r="I101" s="59"/>
      <c r="J101" s="53"/>
      <c r="K101" s="59"/>
      <c r="L101" s="59"/>
      <c r="M101" s="132"/>
      <c r="N101" s="53"/>
      <c r="O101" s="59"/>
      <c r="P101" s="172"/>
    </row>
    <row r="102" spans="1:17" x14ac:dyDescent="0.25">
      <c r="A102" s="21">
        <v>6</v>
      </c>
      <c r="B102" s="30" t="s">
        <v>630</v>
      </c>
      <c r="C102" s="168">
        <f>+Q102*0.05</f>
        <v>1268.3987478431</v>
      </c>
      <c r="D102" s="162">
        <f>C102/8</f>
        <v>158.54984348038749</v>
      </c>
      <c r="E102" s="121">
        <f>+Q102*0.075</f>
        <v>1902.5981217646499</v>
      </c>
      <c r="F102" s="163">
        <f>E102/8</f>
        <v>237.82476522058124</v>
      </c>
      <c r="G102" s="120">
        <f>+Q102*0.105</f>
        <v>2663.6373704705097</v>
      </c>
      <c r="H102" s="162">
        <f>G102/8</f>
        <v>332.95467130881372</v>
      </c>
      <c r="I102" s="59">
        <f>+Q102*1.04</f>
        <v>26382.693955136481</v>
      </c>
      <c r="J102" s="53">
        <f>+I102*0.075</f>
        <v>1978.702046635236</v>
      </c>
      <c r="K102" s="59">
        <f>I102/8</f>
        <v>3297.8367443920602</v>
      </c>
      <c r="L102" s="59">
        <f>J102/8</f>
        <v>247.3377558294045</v>
      </c>
      <c r="M102" s="132">
        <f>+I102*1.045</f>
        <v>27569.91518311762</v>
      </c>
      <c r="N102" s="53">
        <f>+M102*0.055</f>
        <v>1516.3453350714692</v>
      </c>
      <c r="O102" s="59">
        <f>M102/8</f>
        <v>3446.2393978897026</v>
      </c>
      <c r="P102" s="115">
        <f>N102/8</f>
        <v>189.54316688393365</v>
      </c>
      <c r="Q102">
        <v>25367.974956861999</v>
      </c>
    </row>
    <row r="103" spans="1:17" x14ac:dyDescent="0.25">
      <c r="A103" s="3" t="s">
        <v>461</v>
      </c>
      <c r="B103" s="101" t="s">
        <v>558</v>
      </c>
      <c r="C103" s="168"/>
      <c r="D103" s="169"/>
      <c r="E103" s="121"/>
      <c r="F103" s="170"/>
      <c r="G103" s="120"/>
      <c r="H103" s="115"/>
      <c r="I103" s="59"/>
      <c r="J103" s="53"/>
      <c r="K103" s="59"/>
      <c r="L103" s="59"/>
      <c r="M103" s="132"/>
      <c r="N103" s="53"/>
      <c r="O103" s="59"/>
      <c r="P103" s="172"/>
    </row>
    <row r="104" spans="1:17" x14ac:dyDescent="0.25">
      <c r="A104" s="3" t="s">
        <v>461</v>
      </c>
      <c r="B104" s="99" t="s">
        <v>829</v>
      </c>
      <c r="C104" s="168"/>
      <c r="D104" s="169"/>
      <c r="E104" s="121"/>
      <c r="F104" s="170"/>
      <c r="G104" s="120"/>
      <c r="H104" s="115"/>
      <c r="I104" s="59"/>
      <c r="J104" s="53"/>
      <c r="K104" s="59"/>
      <c r="L104" s="59"/>
      <c r="M104" s="132"/>
      <c r="N104" s="53"/>
      <c r="O104" s="59"/>
      <c r="P104" s="172"/>
    </row>
    <row r="105" spans="1:17" x14ac:dyDescent="0.25">
      <c r="A105" s="21">
        <v>7</v>
      </c>
      <c r="B105" s="30" t="s">
        <v>1056</v>
      </c>
      <c r="C105" s="168">
        <f>+Q105*0.05</f>
        <v>1229.1291595303057</v>
      </c>
      <c r="D105" s="162">
        <f>C105/8</f>
        <v>153.64114494128822</v>
      </c>
      <c r="E105" s="121">
        <f>+Q105*0.075</f>
        <v>1843.6937392954585</v>
      </c>
      <c r="F105" s="163">
        <f>E105/8</f>
        <v>230.46171741193231</v>
      </c>
      <c r="G105" s="120">
        <f>+Q105*0.105</f>
        <v>2581.1712350136418</v>
      </c>
      <c r="H105" s="162">
        <f>G105/8</f>
        <v>322.64640437670522</v>
      </c>
      <c r="I105" s="59">
        <f>+Q105*1.04</f>
        <v>25565.88651823036</v>
      </c>
      <c r="J105" s="53">
        <f>+I105*0.075</f>
        <v>1917.4414888672768</v>
      </c>
      <c r="K105" s="59">
        <f>I105/8</f>
        <v>3195.735814778795</v>
      </c>
      <c r="L105" s="59">
        <f>J105/8</f>
        <v>239.6801861084096</v>
      </c>
      <c r="M105" s="132">
        <f>+I105*1.045</f>
        <v>26716.351411550724</v>
      </c>
      <c r="N105" s="53">
        <f>+M105*0.055</f>
        <v>1469.3993276352899</v>
      </c>
      <c r="O105" s="59">
        <f>M105/8</f>
        <v>3339.5439264438405</v>
      </c>
      <c r="P105" s="115">
        <f>N105/8</f>
        <v>183.67491595441123</v>
      </c>
      <c r="Q105">
        <v>24582.583190606114</v>
      </c>
    </row>
    <row r="106" spans="1:17" x14ac:dyDescent="0.25">
      <c r="A106" s="3" t="s">
        <v>461</v>
      </c>
      <c r="B106" s="101" t="s">
        <v>558</v>
      </c>
      <c r="C106" s="168"/>
      <c r="D106" s="169"/>
      <c r="E106" s="121"/>
      <c r="F106" s="170"/>
      <c r="G106" s="120"/>
      <c r="H106" s="115"/>
      <c r="I106" s="59"/>
      <c r="J106" s="53"/>
      <c r="K106" s="59"/>
      <c r="L106" s="59"/>
      <c r="M106" s="132"/>
      <c r="N106" s="53"/>
      <c r="O106" s="59"/>
      <c r="P106" s="172"/>
    </row>
    <row r="107" spans="1:17" x14ac:dyDescent="0.25">
      <c r="A107" s="3" t="s">
        <v>461</v>
      </c>
      <c r="B107" s="99" t="s">
        <v>830</v>
      </c>
      <c r="C107" s="168"/>
      <c r="D107" s="169"/>
      <c r="E107" s="121"/>
      <c r="F107" s="170"/>
      <c r="G107" s="120"/>
      <c r="H107" s="115"/>
      <c r="I107" s="59"/>
      <c r="J107" s="53"/>
      <c r="K107" s="59"/>
      <c r="L107" s="59"/>
      <c r="M107" s="132"/>
      <c r="N107" s="53"/>
      <c r="O107" s="59"/>
      <c r="P107" s="172"/>
    </row>
    <row r="108" spans="1:17" x14ac:dyDescent="0.25">
      <c r="A108" s="3" t="s">
        <v>461</v>
      </c>
      <c r="B108" s="99" t="s">
        <v>1022</v>
      </c>
      <c r="C108" s="168"/>
      <c r="D108" s="169"/>
      <c r="E108" s="121"/>
      <c r="F108" s="170"/>
      <c r="G108" s="120"/>
      <c r="H108" s="115"/>
      <c r="I108" s="59"/>
      <c r="J108" s="53"/>
      <c r="K108" s="59"/>
      <c r="L108" s="59"/>
      <c r="M108" s="132"/>
      <c r="N108" s="53"/>
      <c r="O108" s="59"/>
      <c r="P108" s="172"/>
    </row>
    <row r="109" spans="1:17" x14ac:dyDescent="0.25">
      <c r="B109" s="105" t="s">
        <v>1291</v>
      </c>
      <c r="C109" s="168"/>
      <c r="D109" s="169"/>
      <c r="E109" s="121"/>
      <c r="F109" s="170"/>
      <c r="G109" s="120"/>
      <c r="H109" s="115"/>
      <c r="I109" s="59"/>
      <c r="J109" s="53"/>
      <c r="K109" s="59"/>
      <c r="L109" s="59"/>
      <c r="M109" s="132"/>
      <c r="N109" s="53"/>
      <c r="O109" s="59"/>
      <c r="P109" s="172"/>
    </row>
    <row r="110" spans="1:17" x14ac:dyDescent="0.25">
      <c r="A110" s="21">
        <v>8</v>
      </c>
      <c r="B110" s="30" t="s">
        <v>880</v>
      </c>
      <c r="C110" s="168">
        <f>+Q110*0.05</f>
        <v>1166.556224821951</v>
      </c>
      <c r="D110" s="162">
        <f>C110/8</f>
        <v>145.81952810274387</v>
      </c>
      <c r="E110" s="121">
        <f>+Q110*0.075</f>
        <v>1749.8343372329266</v>
      </c>
      <c r="F110" s="163">
        <f>E110/8</f>
        <v>218.72929215411583</v>
      </c>
      <c r="G110" s="120">
        <f>+Q110*0.105</f>
        <v>2449.7680721260972</v>
      </c>
      <c r="H110" s="162">
        <f>G110/8</f>
        <v>306.22100901576215</v>
      </c>
      <c r="I110" s="59">
        <f>+Q110*1.04</f>
        <v>24264.369476296582</v>
      </c>
      <c r="J110" s="53">
        <f>+I110*0.075</f>
        <v>1819.8277107222436</v>
      </c>
      <c r="K110" s="59">
        <f>I110/8</f>
        <v>3033.0461845370728</v>
      </c>
      <c r="L110" s="59">
        <f>J110/8</f>
        <v>227.47846384028045</v>
      </c>
      <c r="M110" s="132">
        <f>+I110*1.045</f>
        <v>25356.266102729925</v>
      </c>
      <c r="N110" s="53">
        <f>+M110*0.055</f>
        <v>1394.5946356501458</v>
      </c>
      <c r="O110" s="59">
        <f>M110/8</f>
        <v>3169.5332628412407</v>
      </c>
      <c r="P110" s="115">
        <f>N110/8</f>
        <v>174.32432945626823</v>
      </c>
      <c r="Q110">
        <v>23331.124496439021</v>
      </c>
    </row>
    <row r="111" spans="1:17" ht="26.25" customHeight="1" x14ac:dyDescent="0.25">
      <c r="A111" s="3" t="s">
        <v>461</v>
      </c>
      <c r="B111" s="101" t="s">
        <v>799</v>
      </c>
      <c r="C111" s="168"/>
      <c r="D111" s="169"/>
      <c r="E111" s="121"/>
      <c r="F111" s="170"/>
      <c r="G111" s="120"/>
      <c r="H111" s="115"/>
      <c r="I111" s="59"/>
      <c r="J111" s="53"/>
      <c r="K111" s="59"/>
      <c r="L111" s="59"/>
      <c r="M111" s="132"/>
      <c r="N111" s="53"/>
      <c r="O111" s="59"/>
      <c r="P111" s="172"/>
    </row>
    <row r="112" spans="1:17" x14ac:dyDescent="0.25">
      <c r="A112" s="3" t="s">
        <v>600</v>
      </c>
      <c r="B112" s="58" t="s">
        <v>600</v>
      </c>
      <c r="C112" s="168"/>
      <c r="D112" s="169"/>
      <c r="E112" s="121"/>
      <c r="F112" s="170"/>
      <c r="G112" s="120"/>
      <c r="H112" s="115"/>
      <c r="I112" s="59"/>
      <c r="J112" s="53"/>
      <c r="K112" s="59"/>
      <c r="L112" s="59"/>
      <c r="M112" s="132"/>
      <c r="N112" s="53"/>
      <c r="O112" s="59"/>
      <c r="P112" s="172"/>
    </row>
    <row r="113" spans="1:17" x14ac:dyDescent="0.25">
      <c r="B113" s="66" t="s">
        <v>684</v>
      </c>
      <c r="C113" s="168"/>
      <c r="D113" s="169"/>
      <c r="E113" s="121"/>
      <c r="F113" s="170"/>
      <c r="G113" s="120"/>
      <c r="H113" s="115"/>
      <c r="I113" s="59"/>
      <c r="J113" s="53"/>
      <c r="K113" s="59"/>
      <c r="L113" s="59"/>
      <c r="M113" s="132"/>
      <c r="N113" s="53"/>
      <c r="O113" s="59"/>
      <c r="P113" s="172"/>
    </row>
    <row r="114" spans="1:17" x14ac:dyDescent="0.25">
      <c r="A114" s="21">
        <v>9</v>
      </c>
      <c r="B114" s="30" t="s">
        <v>881</v>
      </c>
      <c r="C114" s="168">
        <f>+Q114*0.05</f>
        <v>1228.7850303518162</v>
      </c>
      <c r="D114" s="162">
        <f>C114/8</f>
        <v>153.59812879397703</v>
      </c>
      <c r="E114" s="121">
        <f>+Q114*0.075</f>
        <v>1843.1775455277243</v>
      </c>
      <c r="F114" s="163">
        <f>E114/8</f>
        <v>230.39719319096554</v>
      </c>
      <c r="G114" s="120">
        <f>+Q114*0.105</f>
        <v>2580.4485637388138</v>
      </c>
      <c r="H114" s="162">
        <f>G114/8</f>
        <v>322.55607046735173</v>
      </c>
      <c r="I114" s="59">
        <f>+Q114*1.04</f>
        <v>25558.728631317779</v>
      </c>
      <c r="J114" s="53">
        <f>+I114*0.075</f>
        <v>1916.9046473488334</v>
      </c>
      <c r="K114" s="59">
        <f>I114/8</f>
        <v>3194.8410789147224</v>
      </c>
      <c r="L114" s="59">
        <f>J114/8</f>
        <v>239.61308091860417</v>
      </c>
      <c r="M114" s="132">
        <f>+I114*1.045</f>
        <v>26708.871419727078</v>
      </c>
      <c r="N114" s="53">
        <f>+M114*0.055</f>
        <v>1468.9879280849893</v>
      </c>
      <c r="O114" s="59">
        <f>M114/8</f>
        <v>3338.6089274658848</v>
      </c>
      <c r="P114" s="115">
        <f>N114/8</f>
        <v>183.62349101062367</v>
      </c>
      <c r="Q114">
        <v>24575.700607036324</v>
      </c>
    </row>
    <row r="115" spans="1:17" ht="27" customHeight="1" x14ac:dyDescent="0.25">
      <c r="A115" s="3" t="s">
        <v>461</v>
      </c>
      <c r="B115" s="101" t="s">
        <v>704</v>
      </c>
      <c r="C115" s="112"/>
      <c r="D115" s="161"/>
      <c r="E115" s="52"/>
      <c r="F115" s="58"/>
      <c r="G115" s="119"/>
      <c r="H115" s="113"/>
      <c r="M115" s="131"/>
      <c r="P115" s="172"/>
      <c r="Q115" s="61"/>
    </row>
    <row r="116" spans="1:17" x14ac:dyDescent="0.25">
      <c r="B116" s="105" t="s">
        <v>463</v>
      </c>
      <c r="C116" s="112"/>
      <c r="D116" s="161"/>
      <c r="E116" s="52"/>
      <c r="F116" s="58"/>
      <c r="G116" s="119"/>
      <c r="H116" s="113"/>
      <c r="M116" s="131"/>
      <c r="P116" s="172"/>
    </row>
    <row r="117" spans="1:17" ht="39" customHeight="1" x14ac:dyDescent="0.25">
      <c r="A117" s="7" t="s">
        <v>875</v>
      </c>
      <c r="B117" s="103" t="s">
        <v>407</v>
      </c>
      <c r="C117" s="112"/>
      <c r="D117" s="161"/>
      <c r="E117" s="52"/>
      <c r="F117" s="58"/>
      <c r="G117" s="119"/>
      <c r="H117" s="113"/>
      <c r="M117" s="131"/>
      <c r="P117" s="172"/>
    </row>
    <row r="118" spans="1:17" ht="52.5" customHeight="1" x14ac:dyDescent="0.25">
      <c r="A118" s="7" t="s">
        <v>876</v>
      </c>
      <c r="B118" s="103" t="s">
        <v>408</v>
      </c>
      <c r="C118" s="112"/>
      <c r="D118" s="161"/>
      <c r="E118" s="52"/>
      <c r="F118" s="58"/>
      <c r="G118" s="119"/>
      <c r="H118" s="113"/>
      <c r="M118" s="131"/>
      <c r="P118" s="172"/>
    </row>
    <row r="119" spans="1:17" ht="36.75" customHeight="1" x14ac:dyDescent="0.25">
      <c r="A119" s="7" t="s">
        <v>877</v>
      </c>
      <c r="B119" s="103" t="s">
        <v>77</v>
      </c>
      <c r="C119" s="112"/>
      <c r="D119" s="161"/>
      <c r="E119" s="52"/>
      <c r="F119" s="58"/>
      <c r="G119" s="119"/>
      <c r="H119" s="113"/>
      <c r="M119" s="131"/>
      <c r="P119" s="172"/>
    </row>
    <row r="120" spans="1:17" ht="37.5" customHeight="1" x14ac:dyDescent="0.25">
      <c r="A120" s="7" t="s">
        <v>878</v>
      </c>
      <c r="B120" s="103" t="s">
        <v>76</v>
      </c>
      <c r="C120" s="112"/>
      <c r="D120" s="161"/>
      <c r="E120" s="52"/>
      <c r="F120" s="58"/>
      <c r="G120" s="119"/>
      <c r="H120" s="113"/>
      <c r="M120" s="131"/>
      <c r="P120" s="172"/>
    </row>
    <row r="121" spans="1:17" ht="39" customHeight="1" x14ac:dyDescent="0.25">
      <c r="A121" s="7" t="s">
        <v>879</v>
      </c>
      <c r="B121" s="101" t="s">
        <v>800</v>
      </c>
      <c r="C121" s="112"/>
      <c r="D121" s="161"/>
      <c r="E121" s="52"/>
      <c r="F121" s="58"/>
      <c r="G121" s="119"/>
      <c r="H121" s="113"/>
      <c r="M121" s="131"/>
      <c r="P121" s="172"/>
    </row>
    <row r="122" spans="1:17" ht="15" customHeight="1" x14ac:dyDescent="0.25">
      <c r="A122" s="7"/>
      <c r="B122" s="101"/>
      <c r="C122" s="112"/>
      <c r="D122" s="161"/>
      <c r="E122" s="52"/>
      <c r="F122" s="58"/>
      <c r="G122" s="119"/>
      <c r="H122" s="113"/>
      <c r="M122" s="131"/>
      <c r="P122" s="172"/>
    </row>
    <row r="123" spans="1:17" ht="27.9" customHeight="1" x14ac:dyDescent="0.25">
      <c r="B123" s="98" t="s">
        <v>31</v>
      </c>
      <c r="C123" s="112"/>
      <c r="D123" s="161"/>
      <c r="E123" s="52"/>
      <c r="F123" s="58"/>
      <c r="G123" s="119"/>
      <c r="H123" s="113"/>
      <c r="M123" s="131"/>
      <c r="P123" s="172"/>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4" fitToHeight="0" orientation="landscape" r:id="rId1"/>
  <headerFooter scaleWithDoc="0" alignWithMargins="0">
    <oddHeader xml:space="preserve">&amp;L&amp;"Arial,Negrita Cursiva"&amp;11C.C.T.  746/17- VIGENCIA:  01/02/2026
A 30/06/2026
&amp;C&amp;"Tahoma,Normal"&amp;14CAPITULO &amp;A&amp;R&amp;"Arial,Negrita Cursiva"&amp;11F.O.N.I.V.A.
</oddHeader>
    <oddFooter>&amp;R&amp;"Arial,Cursiva"Hoja Nº &amp;P</oddFooter>
  </headerFooter>
  <rowBreaks count="1" manualBreakCount="1">
    <brk id="35" max="15"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pageSetUpPr fitToPage="1"/>
  </sheetPr>
  <dimension ref="A1:Q76"/>
  <sheetViews>
    <sheetView zoomScaleNormal="100" zoomScaleSheetLayoutView="75" workbookViewId="0">
      <selection sqref="A1:P76"/>
    </sheetView>
  </sheetViews>
  <sheetFormatPr baseColWidth="10" defaultColWidth="11.44140625" defaultRowHeight="13.2" x14ac:dyDescent="0.25"/>
  <cols>
    <col min="1" max="1" width="4.6640625" style="3" customWidth="1"/>
    <col min="2" max="2" width="140.33203125" bestFit="1" customWidth="1"/>
    <col min="3" max="4" width="13.5546875" style="77" customWidth="1"/>
    <col min="5" max="5" width="11.6640625" style="73" customWidth="1"/>
    <col min="6" max="6" width="11.6640625" style="52" customWidth="1"/>
    <col min="7" max="7" width="10" style="52" bestFit="1" customWidth="1"/>
    <col min="8" max="9" width="10" style="58" customWidth="1"/>
    <col min="10" max="10" width="10" style="52" customWidth="1"/>
    <col min="11" max="13" width="10" style="58" customWidth="1"/>
    <col min="14" max="14" width="10" style="52" customWidth="1"/>
    <col min="15" max="15" width="10" style="58" customWidth="1"/>
    <col min="16" max="16" width="11.44140625" style="42"/>
    <col min="17" max="17" width="0" hidden="1" customWidth="1"/>
  </cols>
  <sheetData>
    <row r="1" spans="1:17" ht="15" customHeight="1" x14ac:dyDescent="0.25">
      <c r="A1" s="35" t="s">
        <v>1095</v>
      </c>
      <c r="B1" s="37" t="s">
        <v>390</v>
      </c>
      <c r="C1" s="108" t="s">
        <v>1438</v>
      </c>
      <c r="D1" s="91" t="s">
        <v>1451</v>
      </c>
      <c r="E1" s="108" t="s">
        <v>1438</v>
      </c>
      <c r="F1" s="109" t="s">
        <v>1451</v>
      </c>
      <c r="G1" s="90" t="s">
        <v>1438</v>
      </c>
      <c r="H1" s="109" t="s">
        <v>1451</v>
      </c>
      <c r="I1" s="211" t="s">
        <v>1453</v>
      </c>
      <c r="J1" s="213"/>
      <c r="K1" s="217" t="s">
        <v>1451</v>
      </c>
      <c r="L1" s="211"/>
      <c r="M1" s="207" t="s">
        <v>1453</v>
      </c>
      <c r="N1" s="213"/>
      <c r="O1" s="217" t="s">
        <v>1451</v>
      </c>
      <c r="P1" s="208"/>
      <c r="Q1" t="s">
        <v>1438</v>
      </c>
    </row>
    <row r="2" spans="1:17" ht="24.75" customHeight="1" x14ac:dyDescent="0.25">
      <c r="A2" s="22"/>
      <c r="B2" s="39"/>
      <c r="C2" s="209" t="str">
        <f>'I (UNO)'!C2</f>
        <v>Febrero</v>
      </c>
      <c r="D2" s="212"/>
      <c r="E2" s="209" t="s">
        <v>1444</v>
      </c>
      <c r="F2" s="210"/>
      <c r="G2" s="212" t="s">
        <v>1445</v>
      </c>
      <c r="H2" s="210"/>
      <c r="I2" s="212" t="str">
        <f>'I (UNO)'!F2</f>
        <v>Mayo</v>
      </c>
      <c r="J2" s="212"/>
      <c r="K2" s="212"/>
      <c r="L2" s="212"/>
      <c r="M2" s="214" t="str">
        <f>'I (UNO)'!H2</f>
        <v>Junio</v>
      </c>
      <c r="N2" s="215"/>
      <c r="O2" s="215"/>
      <c r="P2" s="216"/>
      <c r="Q2">
        <v>45658</v>
      </c>
    </row>
    <row r="3" spans="1:17" ht="20.100000000000001" customHeight="1" x14ac:dyDescent="0.25">
      <c r="A3" s="23"/>
      <c r="B3" s="41"/>
      <c r="C3" s="110" t="s">
        <v>1452</v>
      </c>
      <c r="D3" s="116" t="s">
        <v>1452</v>
      </c>
      <c r="E3" s="110" t="s">
        <v>1452</v>
      </c>
      <c r="F3" s="111" t="s">
        <v>1452</v>
      </c>
      <c r="G3" s="68" t="s">
        <v>1452</v>
      </c>
      <c r="H3" s="111" t="s">
        <v>1452</v>
      </c>
      <c r="I3" s="76" t="s">
        <v>909</v>
      </c>
      <c r="J3" s="93" t="s">
        <v>1442</v>
      </c>
      <c r="K3" s="92" t="s">
        <v>909</v>
      </c>
      <c r="L3" s="76" t="s">
        <v>1442</v>
      </c>
      <c r="M3" s="129" t="s">
        <v>909</v>
      </c>
      <c r="N3" s="93" t="s">
        <v>1442</v>
      </c>
      <c r="O3" s="92" t="s">
        <v>909</v>
      </c>
      <c r="P3" s="130" t="s">
        <v>1442</v>
      </c>
      <c r="Q3" t="s">
        <v>909</v>
      </c>
    </row>
    <row r="4" spans="1:17" x14ac:dyDescent="0.25">
      <c r="A4" s="2"/>
      <c r="B4" s="2" t="s">
        <v>685</v>
      </c>
      <c r="C4" s="159"/>
      <c r="D4" s="173"/>
      <c r="E4" s="52"/>
      <c r="F4" s="58"/>
      <c r="G4" s="164"/>
      <c r="H4" s="128"/>
      <c r="M4" s="131"/>
      <c r="P4" s="172"/>
    </row>
    <row r="5" spans="1:17" x14ac:dyDescent="0.25">
      <c r="A5" s="19" t="s">
        <v>1351</v>
      </c>
      <c r="B5" s="30" t="s">
        <v>653</v>
      </c>
      <c r="C5" s="168">
        <f>+Q5*0.05</f>
        <v>1341.308511894473</v>
      </c>
      <c r="D5" s="162">
        <f>C5/8</f>
        <v>167.66356398680912</v>
      </c>
      <c r="E5" s="121">
        <f>+Q5*0.075</f>
        <v>2011.9627678417094</v>
      </c>
      <c r="F5" s="163">
        <f>E5/8</f>
        <v>251.49534598021367</v>
      </c>
      <c r="G5" s="120">
        <f>+Q5*0.105</f>
        <v>2816.7478749783932</v>
      </c>
      <c r="H5" s="162">
        <f>G5/8</f>
        <v>352.09348437229914</v>
      </c>
      <c r="I5" s="59">
        <f>+Q5*1.04</f>
        <v>27899.21704740504</v>
      </c>
      <c r="J5" s="53">
        <f>+I5*0.075</f>
        <v>2092.4412785553777</v>
      </c>
      <c r="K5" s="59">
        <f>I5/8</f>
        <v>3487.40213092563</v>
      </c>
      <c r="L5" s="59">
        <f>J5/8</f>
        <v>261.55515981942222</v>
      </c>
      <c r="M5" s="132">
        <f>+I5*1.045</f>
        <v>29154.681814538264</v>
      </c>
      <c r="N5" s="53">
        <f>+M5*0.055</f>
        <v>1603.5074997996046</v>
      </c>
      <c r="O5" s="59">
        <f>M5/8</f>
        <v>3644.335226817283</v>
      </c>
      <c r="P5" s="115">
        <f>N5/8</f>
        <v>200.43843747495058</v>
      </c>
      <c r="Q5">
        <v>26826.170237889459</v>
      </c>
    </row>
    <row r="6" spans="1:17" x14ac:dyDescent="0.25">
      <c r="A6" s="4" t="s">
        <v>1333</v>
      </c>
      <c r="B6" s="1" t="s">
        <v>1364</v>
      </c>
      <c r="C6" s="168"/>
      <c r="D6" s="174"/>
      <c r="E6" s="121"/>
      <c r="F6" s="170"/>
      <c r="G6" s="120"/>
      <c r="H6" s="115"/>
      <c r="I6" s="59"/>
      <c r="J6" s="53"/>
      <c r="K6" s="59"/>
      <c r="L6" s="59"/>
      <c r="M6" s="132"/>
      <c r="N6" s="53"/>
      <c r="O6" s="59"/>
      <c r="P6" s="172"/>
    </row>
    <row r="7" spans="1:17" x14ac:dyDescent="0.25">
      <c r="A7" s="4" t="s">
        <v>1333</v>
      </c>
      <c r="B7" s="1" t="s">
        <v>1365</v>
      </c>
      <c r="C7" s="168"/>
      <c r="D7" s="174"/>
      <c r="E7" s="121"/>
      <c r="F7" s="170"/>
      <c r="G7" s="120"/>
      <c r="H7" s="115"/>
      <c r="I7" s="59"/>
      <c r="J7" s="53"/>
      <c r="K7" s="59"/>
      <c r="L7" s="59"/>
      <c r="M7" s="132"/>
      <c r="N7" s="53"/>
      <c r="O7" s="59"/>
      <c r="P7" s="172"/>
    </row>
    <row r="8" spans="1:17" x14ac:dyDescent="0.25">
      <c r="A8" s="4" t="s">
        <v>1333</v>
      </c>
      <c r="B8" s="1" t="s">
        <v>760</v>
      </c>
      <c r="C8" s="168"/>
      <c r="D8" s="174"/>
      <c r="E8" s="121"/>
      <c r="F8" s="170"/>
      <c r="G8" s="120"/>
      <c r="H8" s="115"/>
      <c r="I8" s="59"/>
      <c r="J8" s="53"/>
      <c r="K8" s="59"/>
      <c r="L8" s="59"/>
      <c r="M8" s="132"/>
      <c r="N8" s="53"/>
      <c r="O8" s="59"/>
      <c r="P8" s="172"/>
    </row>
    <row r="9" spans="1:17" x14ac:dyDescent="0.25">
      <c r="A9" s="4" t="s">
        <v>1333</v>
      </c>
      <c r="B9" s="1" t="s">
        <v>761</v>
      </c>
      <c r="C9" s="168"/>
      <c r="D9" s="174"/>
      <c r="E9" s="121"/>
      <c r="F9" s="170"/>
      <c r="G9" s="120"/>
      <c r="H9" s="115"/>
      <c r="I9" s="59"/>
      <c r="J9" s="53"/>
      <c r="K9" s="59"/>
      <c r="L9" s="59"/>
      <c r="M9" s="132"/>
      <c r="N9" s="53"/>
      <c r="O9" s="59"/>
      <c r="P9" s="172"/>
    </row>
    <row r="10" spans="1:17" x14ac:dyDescent="0.25">
      <c r="A10" s="4" t="s">
        <v>1333</v>
      </c>
      <c r="B10" s="1" t="s">
        <v>762</v>
      </c>
      <c r="C10" s="168"/>
      <c r="D10" s="174"/>
      <c r="E10" s="121"/>
      <c r="F10" s="170"/>
      <c r="G10" s="120"/>
      <c r="H10" s="115"/>
      <c r="I10" s="59"/>
      <c r="J10" s="53"/>
      <c r="K10" s="59"/>
      <c r="L10" s="59"/>
      <c r="M10" s="132"/>
      <c r="N10" s="53"/>
      <c r="O10" s="59"/>
      <c r="P10" s="172"/>
    </row>
    <row r="11" spans="1:17" x14ac:dyDescent="0.25">
      <c r="A11" s="4" t="s">
        <v>1333</v>
      </c>
      <c r="B11" s="1" t="s">
        <v>763</v>
      </c>
      <c r="C11" s="168"/>
      <c r="D11" s="174"/>
      <c r="E11" s="121"/>
      <c r="F11" s="170"/>
      <c r="G11" s="120"/>
      <c r="H11" s="115"/>
      <c r="I11" s="59"/>
      <c r="J11" s="53"/>
      <c r="K11" s="59"/>
      <c r="L11" s="59"/>
      <c r="M11" s="132"/>
      <c r="N11" s="53"/>
      <c r="O11" s="59"/>
      <c r="P11" s="172"/>
    </row>
    <row r="12" spans="1:17" x14ac:dyDescent="0.25">
      <c r="A12" s="4" t="s">
        <v>1333</v>
      </c>
      <c r="B12" s="1" t="s">
        <v>764</v>
      </c>
      <c r="C12" s="168"/>
      <c r="D12" s="174"/>
      <c r="E12" s="121"/>
      <c r="F12" s="170"/>
      <c r="G12" s="120"/>
      <c r="H12" s="115"/>
      <c r="I12" s="59"/>
      <c r="J12" s="53"/>
      <c r="K12" s="59"/>
      <c r="L12" s="59"/>
      <c r="M12" s="132"/>
      <c r="N12" s="53"/>
      <c r="O12" s="59"/>
      <c r="P12" s="172"/>
    </row>
    <row r="13" spans="1:17" x14ac:dyDescent="0.25">
      <c r="A13" s="4" t="s">
        <v>1333</v>
      </c>
      <c r="B13" s="1" t="s">
        <v>765</v>
      </c>
      <c r="C13" s="168"/>
      <c r="D13" s="174"/>
      <c r="E13" s="121"/>
      <c r="F13" s="170"/>
      <c r="G13" s="120"/>
      <c r="H13" s="115"/>
      <c r="I13" s="59"/>
      <c r="J13" s="53"/>
      <c r="K13" s="59"/>
      <c r="L13" s="59"/>
      <c r="M13" s="132"/>
      <c r="N13" s="53"/>
      <c r="O13" s="59"/>
      <c r="P13" s="172"/>
    </row>
    <row r="14" spans="1:17" x14ac:dyDescent="0.25">
      <c r="A14" s="19" t="s">
        <v>1352</v>
      </c>
      <c r="B14" s="30" t="s">
        <v>968</v>
      </c>
      <c r="C14" s="168">
        <f>+Q14*0.05</f>
        <v>1234.771520352693</v>
      </c>
      <c r="D14" s="162">
        <f>C14/8</f>
        <v>154.34644004408662</v>
      </c>
      <c r="E14" s="121">
        <f>+Q14*0.075</f>
        <v>1852.1572805290391</v>
      </c>
      <c r="F14" s="163">
        <f>E14/8</f>
        <v>231.51966006612989</v>
      </c>
      <c r="G14" s="120">
        <f>+Q14*0.105</f>
        <v>2593.0201927406547</v>
      </c>
      <c r="H14" s="162">
        <f>G14/8</f>
        <v>324.12752409258184</v>
      </c>
      <c r="I14" s="59">
        <f>+Q14*1.04</f>
        <v>25683.24762333601</v>
      </c>
      <c r="J14" s="53">
        <f>+I14*0.075</f>
        <v>1926.2435717502008</v>
      </c>
      <c r="K14" s="59">
        <f>I14/8</f>
        <v>3210.4059529170013</v>
      </c>
      <c r="L14" s="59">
        <f>J14/8</f>
        <v>240.7804464687751</v>
      </c>
      <c r="M14" s="132">
        <f>+I14*1.045</f>
        <v>26838.993766386127</v>
      </c>
      <c r="N14" s="53">
        <f>+M14*0.055</f>
        <v>1476.144657151237</v>
      </c>
      <c r="O14" s="59">
        <f>M14/8</f>
        <v>3354.8742207982659</v>
      </c>
      <c r="P14" s="115">
        <f>N14/8</f>
        <v>184.51808214390462</v>
      </c>
      <c r="Q14">
        <v>24695.430407053856</v>
      </c>
    </row>
    <row r="15" spans="1:17" x14ac:dyDescent="0.25">
      <c r="A15" s="4" t="s">
        <v>1333</v>
      </c>
      <c r="B15" s="1" t="s">
        <v>1364</v>
      </c>
      <c r="C15" s="168"/>
      <c r="D15" s="174"/>
      <c r="E15" s="121"/>
      <c r="F15" s="170"/>
      <c r="G15" s="120"/>
      <c r="H15" s="115"/>
      <c r="I15" s="59"/>
      <c r="J15" s="53"/>
      <c r="K15" s="59"/>
      <c r="L15" s="59"/>
      <c r="M15" s="132"/>
      <c r="N15" s="53"/>
      <c r="O15" s="59"/>
      <c r="P15" s="172"/>
    </row>
    <row r="16" spans="1:17" x14ac:dyDescent="0.25">
      <c r="A16" s="4" t="s">
        <v>1333</v>
      </c>
      <c r="B16" s="1" t="s">
        <v>1365</v>
      </c>
      <c r="C16" s="168"/>
      <c r="D16" s="174"/>
      <c r="E16" s="121"/>
      <c r="F16" s="170"/>
      <c r="G16" s="120"/>
      <c r="H16" s="115"/>
      <c r="I16" s="59"/>
      <c r="J16" s="53"/>
      <c r="K16" s="59"/>
      <c r="L16" s="59"/>
      <c r="M16" s="132"/>
      <c r="N16" s="53"/>
      <c r="O16" s="59"/>
      <c r="P16" s="172"/>
    </row>
    <row r="17" spans="1:17" x14ac:dyDescent="0.25">
      <c r="A17" s="4" t="s">
        <v>1333</v>
      </c>
      <c r="B17" s="1" t="s">
        <v>766</v>
      </c>
      <c r="C17" s="168"/>
      <c r="D17" s="174"/>
      <c r="E17" s="121"/>
      <c r="F17" s="170"/>
      <c r="G17" s="120"/>
      <c r="H17" s="115"/>
      <c r="I17" s="59"/>
      <c r="J17" s="53"/>
      <c r="K17" s="59"/>
      <c r="L17" s="59"/>
      <c r="M17" s="132"/>
      <c r="N17" s="53"/>
      <c r="O17" s="59"/>
      <c r="P17" s="172"/>
    </row>
    <row r="18" spans="1:17" x14ac:dyDescent="0.25">
      <c r="A18" s="4" t="s">
        <v>1333</v>
      </c>
      <c r="B18" s="1" t="s">
        <v>767</v>
      </c>
      <c r="C18" s="168"/>
      <c r="D18" s="174"/>
      <c r="E18" s="121"/>
      <c r="F18" s="170"/>
      <c r="G18" s="120"/>
      <c r="H18" s="115"/>
      <c r="I18" s="59"/>
      <c r="J18" s="53"/>
      <c r="K18" s="59"/>
      <c r="L18" s="59"/>
      <c r="M18" s="132"/>
      <c r="N18" s="53"/>
      <c r="O18" s="59"/>
      <c r="P18" s="172"/>
    </row>
    <row r="19" spans="1:17" x14ac:dyDescent="0.25">
      <c r="A19" s="4" t="s">
        <v>1333</v>
      </c>
      <c r="B19" s="1" t="s">
        <v>768</v>
      </c>
      <c r="C19" s="168"/>
      <c r="D19" s="174"/>
      <c r="E19" s="121"/>
      <c r="F19" s="170"/>
      <c r="G19" s="120"/>
      <c r="H19" s="115"/>
      <c r="I19" s="59"/>
      <c r="J19" s="53"/>
      <c r="K19" s="59"/>
      <c r="L19" s="59"/>
      <c r="M19" s="132"/>
      <c r="N19" s="53"/>
      <c r="O19" s="59"/>
      <c r="P19" s="172"/>
    </row>
    <row r="20" spans="1:17" x14ac:dyDescent="0.25">
      <c r="A20" s="4" t="s">
        <v>1333</v>
      </c>
      <c r="B20" s="1" t="s">
        <v>769</v>
      </c>
      <c r="C20" s="168"/>
      <c r="D20" s="174"/>
      <c r="E20" s="121"/>
      <c r="F20" s="170"/>
      <c r="G20" s="120"/>
      <c r="H20" s="115"/>
      <c r="I20" s="59"/>
      <c r="J20" s="53"/>
      <c r="K20" s="59"/>
      <c r="L20" s="59"/>
      <c r="M20" s="132"/>
      <c r="N20" s="53"/>
      <c r="O20" s="59"/>
      <c r="P20" s="172"/>
    </row>
    <row r="21" spans="1:17" x14ac:dyDescent="0.25">
      <c r="A21" s="4" t="s">
        <v>1333</v>
      </c>
      <c r="B21" s="1" t="s">
        <v>770</v>
      </c>
      <c r="C21" s="168"/>
      <c r="D21" s="174"/>
      <c r="E21" s="121"/>
      <c r="F21" s="170"/>
      <c r="G21" s="120"/>
      <c r="H21" s="115"/>
      <c r="I21" s="59"/>
      <c r="J21" s="53"/>
      <c r="K21" s="59"/>
      <c r="L21" s="59"/>
      <c r="M21" s="132"/>
      <c r="N21" s="53"/>
      <c r="O21" s="59"/>
      <c r="P21" s="172"/>
    </row>
    <row r="22" spans="1:17" x14ac:dyDescent="0.25">
      <c r="A22" s="4" t="s">
        <v>1333</v>
      </c>
      <c r="B22" s="1" t="s">
        <v>771</v>
      </c>
      <c r="C22" s="168"/>
      <c r="D22" s="174"/>
      <c r="E22" s="121"/>
      <c r="F22" s="170"/>
      <c r="G22" s="120"/>
      <c r="H22" s="115"/>
      <c r="I22" s="59"/>
      <c r="J22" s="53"/>
      <c r="K22" s="59"/>
      <c r="L22" s="59"/>
      <c r="M22" s="132"/>
      <c r="N22" s="53"/>
      <c r="O22" s="59"/>
      <c r="P22" s="172"/>
    </row>
    <row r="23" spans="1:17" x14ac:dyDescent="0.25">
      <c r="A23" s="4" t="s">
        <v>1333</v>
      </c>
      <c r="B23" s="1" t="s">
        <v>772</v>
      </c>
      <c r="C23" s="168"/>
      <c r="D23" s="174"/>
      <c r="E23" s="121"/>
      <c r="F23" s="170"/>
      <c r="G23" s="120"/>
      <c r="H23" s="115"/>
      <c r="I23" s="59"/>
      <c r="J23" s="53"/>
      <c r="K23" s="59"/>
      <c r="L23" s="59"/>
      <c r="M23" s="132"/>
      <c r="N23" s="53"/>
      <c r="O23" s="59"/>
      <c r="P23" s="172"/>
    </row>
    <row r="24" spans="1:17" x14ac:dyDescent="0.25">
      <c r="A24" s="4" t="s">
        <v>1333</v>
      </c>
      <c r="B24" s="1" t="s">
        <v>773</v>
      </c>
      <c r="C24" s="168"/>
      <c r="D24" s="174"/>
      <c r="E24" s="121"/>
      <c r="F24" s="170"/>
      <c r="G24" s="120"/>
      <c r="H24" s="115"/>
      <c r="I24" s="59"/>
      <c r="J24" s="53"/>
      <c r="K24" s="59"/>
      <c r="L24" s="59"/>
      <c r="M24" s="132"/>
      <c r="N24" s="53"/>
      <c r="O24" s="59"/>
      <c r="P24" s="172"/>
    </row>
    <row r="25" spans="1:17" x14ac:dyDescent="0.25">
      <c r="A25" s="19" t="s">
        <v>1353</v>
      </c>
      <c r="B25" s="30" t="s">
        <v>970</v>
      </c>
      <c r="C25" s="168">
        <f>+Q25*0.05</f>
        <v>1166.959300259683</v>
      </c>
      <c r="D25" s="162">
        <f>C25/8</f>
        <v>145.86991253246038</v>
      </c>
      <c r="E25" s="121">
        <f>+Q25*0.075</f>
        <v>1750.4389503895245</v>
      </c>
      <c r="F25" s="163">
        <f>E25/8</f>
        <v>218.80486879869056</v>
      </c>
      <c r="G25" s="120">
        <f>+Q25*0.105</f>
        <v>2450.6145305453342</v>
      </c>
      <c r="H25" s="162">
        <f>G25/8</f>
        <v>306.32681631816678</v>
      </c>
      <c r="I25" s="59">
        <f>+Q25*1.04</f>
        <v>24272.753445401406</v>
      </c>
      <c r="J25" s="53">
        <f>+I25*0.075</f>
        <v>1820.4565084051053</v>
      </c>
      <c r="K25" s="59">
        <f>I25/8</f>
        <v>3034.0941806751757</v>
      </c>
      <c r="L25" s="59">
        <f>J25/8</f>
        <v>227.55706355063816</v>
      </c>
      <c r="M25" s="132">
        <f>+I25*1.045</f>
        <v>25365.027350444467</v>
      </c>
      <c r="N25" s="53">
        <f>+M25*0.055</f>
        <v>1395.0765042744456</v>
      </c>
      <c r="O25" s="59">
        <f>M25/8</f>
        <v>3170.6284188055583</v>
      </c>
      <c r="P25" s="115">
        <f>N25/8</f>
        <v>174.3845630343057</v>
      </c>
      <c r="Q25">
        <v>23339.18600519366</v>
      </c>
    </row>
    <row r="26" spans="1:17" x14ac:dyDescent="0.25">
      <c r="A26" s="4" t="s">
        <v>1333</v>
      </c>
      <c r="B26" s="1" t="s">
        <v>1364</v>
      </c>
      <c r="C26" s="168"/>
      <c r="D26" s="174"/>
      <c r="E26" s="121"/>
      <c r="F26" s="170"/>
      <c r="G26" s="120"/>
      <c r="H26" s="115"/>
      <c r="I26" s="59"/>
      <c r="J26" s="53"/>
      <c r="K26" s="59"/>
      <c r="L26" s="59"/>
      <c r="M26" s="132"/>
      <c r="N26" s="53"/>
      <c r="O26" s="59"/>
      <c r="P26" s="172"/>
    </row>
    <row r="27" spans="1:17" x14ac:dyDescent="0.25">
      <c r="A27" s="4" t="s">
        <v>1333</v>
      </c>
      <c r="B27" s="1" t="s">
        <v>1365</v>
      </c>
      <c r="C27" s="168"/>
      <c r="D27" s="174"/>
      <c r="E27" s="121"/>
      <c r="F27" s="170"/>
      <c r="G27" s="120"/>
      <c r="H27" s="115"/>
      <c r="I27" s="59"/>
      <c r="J27" s="53"/>
      <c r="K27" s="59"/>
      <c r="L27" s="59"/>
      <c r="M27" s="132"/>
      <c r="N27" s="53"/>
      <c r="O27" s="59"/>
      <c r="P27" s="172"/>
    </row>
    <row r="28" spans="1:17" x14ac:dyDescent="0.25">
      <c r="A28" s="4" t="s">
        <v>1333</v>
      </c>
      <c r="B28" s="1" t="s">
        <v>774</v>
      </c>
      <c r="C28" s="168"/>
      <c r="D28" s="174"/>
      <c r="E28" s="121"/>
      <c r="F28" s="170"/>
      <c r="G28" s="120"/>
      <c r="H28" s="115"/>
      <c r="I28" s="59"/>
      <c r="J28" s="53"/>
      <c r="K28" s="59"/>
      <c r="L28" s="59"/>
      <c r="M28" s="132"/>
      <c r="N28" s="53"/>
      <c r="O28" s="59"/>
      <c r="P28" s="172"/>
    </row>
    <row r="29" spans="1:17" x14ac:dyDescent="0.25">
      <c r="A29" s="4" t="s">
        <v>1333</v>
      </c>
      <c r="B29" s="1" t="s">
        <v>775</v>
      </c>
      <c r="C29" s="168"/>
      <c r="D29" s="174"/>
      <c r="E29" s="121"/>
      <c r="F29" s="170"/>
      <c r="G29" s="120"/>
      <c r="H29" s="115"/>
      <c r="I29" s="59"/>
      <c r="J29" s="53"/>
      <c r="K29" s="59"/>
      <c r="L29" s="59"/>
      <c r="M29" s="132"/>
      <c r="N29" s="53"/>
      <c r="O29" s="59"/>
      <c r="P29" s="172"/>
    </row>
    <row r="30" spans="1:17" x14ac:dyDescent="0.25">
      <c r="A30" s="4" t="s">
        <v>1333</v>
      </c>
      <c r="B30" s="1" t="s">
        <v>776</v>
      </c>
      <c r="C30" s="168"/>
      <c r="D30" s="174"/>
      <c r="E30" s="121"/>
      <c r="F30" s="170"/>
      <c r="G30" s="120"/>
      <c r="H30" s="115"/>
      <c r="I30" s="59"/>
      <c r="J30" s="53"/>
      <c r="K30" s="59"/>
      <c r="L30" s="59"/>
      <c r="M30" s="132"/>
      <c r="N30" s="53"/>
      <c r="O30" s="59"/>
      <c r="P30" s="172"/>
    </row>
    <row r="31" spans="1:17" x14ac:dyDescent="0.25">
      <c r="A31" s="4" t="s">
        <v>1333</v>
      </c>
      <c r="B31" s="1" t="s">
        <v>777</v>
      </c>
      <c r="C31" s="168"/>
      <c r="D31" s="174"/>
      <c r="E31" s="121"/>
      <c r="F31" s="170"/>
      <c r="G31" s="120"/>
      <c r="H31" s="115"/>
      <c r="I31" s="59"/>
      <c r="J31" s="53"/>
      <c r="K31" s="59"/>
      <c r="L31" s="59"/>
      <c r="M31" s="132"/>
      <c r="N31" s="53"/>
      <c r="O31" s="59"/>
      <c r="P31" s="172"/>
    </row>
    <row r="32" spans="1:17" x14ac:dyDescent="0.25">
      <c r="A32" s="2"/>
      <c r="B32" s="2" t="s">
        <v>686</v>
      </c>
      <c r="C32" s="168"/>
      <c r="D32" s="174"/>
      <c r="E32" s="121"/>
      <c r="F32" s="170"/>
      <c r="G32" s="120"/>
      <c r="H32" s="115"/>
      <c r="I32" s="59"/>
      <c r="J32" s="53"/>
      <c r="K32" s="59"/>
      <c r="L32" s="59"/>
      <c r="M32" s="132"/>
      <c r="N32" s="53"/>
      <c r="O32" s="59"/>
      <c r="P32" s="172"/>
    </row>
    <row r="33" spans="1:17" x14ac:dyDescent="0.25">
      <c r="A33" s="19" t="s">
        <v>1354</v>
      </c>
      <c r="B33" s="30" t="s">
        <v>1360</v>
      </c>
      <c r="C33" s="168">
        <f>+Q33*0.05</f>
        <v>1231.5057760422642</v>
      </c>
      <c r="D33" s="162">
        <f>C33/8</f>
        <v>153.93822200528302</v>
      </c>
      <c r="E33" s="121">
        <f>+Q33*0.075</f>
        <v>1847.2586640633963</v>
      </c>
      <c r="F33" s="163">
        <f>E33/8</f>
        <v>230.90733300792454</v>
      </c>
      <c r="G33" s="120">
        <f>+Q33*0.105</f>
        <v>2586.1621296887547</v>
      </c>
      <c r="H33" s="162">
        <f>G33/8</f>
        <v>323.27026621109434</v>
      </c>
      <c r="I33" s="59">
        <f>+Q33*1.04</f>
        <v>25615.320141679094</v>
      </c>
      <c r="J33" s="53">
        <f>+I33*0.075</f>
        <v>1921.1490106259321</v>
      </c>
      <c r="K33" s="59">
        <f>I33/8</f>
        <v>3201.9150177098868</v>
      </c>
      <c r="L33" s="59">
        <f>J33/8</f>
        <v>240.14362632824151</v>
      </c>
      <c r="M33" s="132">
        <f>+I33*1.045</f>
        <v>26768.009548054652</v>
      </c>
      <c r="N33" s="53">
        <f>+M33*0.055</f>
        <v>1472.2405251430059</v>
      </c>
      <c r="O33" s="59">
        <f>M33/8</f>
        <v>3346.0011935068314</v>
      </c>
      <c r="P33" s="115">
        <f>N33/8</f>
        <v>184.03006564287574</v>
      </c>
      <c r="Q33">
        <v>24630.115520845284</v>
      </c>
    </row>
    <row r="34" spans="1:17" x14ac:dyDescent="0.25">
      <c r="A34" s="4" t="s">
        <v>1333</v>
      </c>
      <c r="B34" s="1" t="s">
        <v>1364</v>
      </c>
      <c r="C34" s="168"/>
      <c r="D34" s="174"/>
      <c r="E34" s="121"/>
      <c r="F34" s="170"/>
      <c r="G34" s="120"/>
      <c r="H34" s="115"/>
      <c r="I34" s="59"/>
      <c r="J34" s="53"/>
      <c r="K34" s="59"/>
      <c r="L34" s="59"/>
      <c r="M34" s="132"/>
      <c r="N34" s="53"/>
      <c r="O34" s="59"/>
      <c r="P34" s="172"/>
    </row>
    <row r="35" spans="1:17" x14ac:dyDescent="0.25">
      <c r="A35" s="4" t="s">
        <v>1333</v>
      </c>
      <c r="B35" s="1" t="s">
        <v>1365</v>
      </c>
      <c r="C35" s="168"/>
      <c r="D35" s="174"/>
      <c r="E35" s="121"/>
      <c r="F35" s="170"/>
      <c r="G35" s="120"/>
      <c r="H35" s="115"/>
      <c r="I35" s="59"/>
      <c r="J35" s="53"/>
      <c r="K35" s="59"/>
      <c r="L35" s="59"/>
      <c r="M35" s="132"/>
      <c r="N35" s="53"/>
      <c r="O35" s="59"/>
      <c r="P35" s="172"/>
    </row>
    <row r="36" spans="1:17" x14ac:dyDescent="0.25">
      <c r="A36" s="4" t="s">
        <v>1333</v>
      </c>
      <c r="B36" s="1" t="s">
        <v>778</v>
      </c>
      <c r="C36" s="168"/>
      <c r="D36" s="174"/>
      <c r="E36" s="121"/>
      <c r="F36" s="170"/>
      <c r="G36" s="120"/>
      <c r="H36" s="115"/>
      <c r="I36" s="59"/>
      <c r="J36" s="53"/>
      <c r="K36" s="59"/>
      <c r="L36" s="59"/>
      <c r="M36" s="132"/>
      <c r="N36" s="53"/>
      <c r="O36" s="59"/>
      <c r="P36" s="172"/>
    </row>
    <row r="37" spans="1:17" x14ac:dyDescent="0.25">
      <c r="A37" s="4"/>
      <c r="B37" s="5" t="s">
        <v>355</v>
      </c>
      <c r="C37" s="168"/>
      <c r="D37" s="174"/>
      <c r="E37" s="121"/>
      <c r="F37" s="170"/>
      <c r="G37" s="120"/>
      <c r="H37" s="115"/>
      <c r="I37" s="59"/>
      <c r="J37" s="53"/>
      <c r="K37" s="59"/>
      <c r="L37" s="59"/>
      <c r="M37" s="132"/>
      <c r="N37" s="53"/>
      <c r="O37" s="59"/>
      <c r="P37" s="172"/>
    </row>
    <row r="38" spans="1:17" x14ac:dyDescent="0.25">
      <c r="A38" s="4"/>
      <c r="B38" s="1" t="s">
        <v>223</v>
      </c>
      <c r="C38" s="168"/>
      <c r="D38" s="174"/>
      <c r="E38" s="121"/>
      <c r="F38" s="170"/>
      <c r="G38" s="120"/>
      <c r="H38" s="115"/>
      <c r="I38" s="59"/>
      <c r="J38" s="53"/>
      <c r="K38" s="59"/>
      <c r="L38" s="59"/>
      <c r="M38" s="132"/>
      <c r="N38" s="53"/>
      <c r="O38" s="59"/>
      <c r="P38" s="172"/>
    </row>
    <row r="39" spans="1:17" x14ac:dyDescent="0.25">
      <c r="A39" s="4" t="s">
        <v>1333</v>
      </c>
      <c r="B39" s="1" t="s">
        <v>779</v>
      </c>
      <c r="C39" s="168"/>
      <c r="D39" s="174"/>
      <c r="E39" s="121"/>
      <c r="F39" s="170"/>
      <c r="G39" s="120"/>
      <c r="H39" s="115"/>
      <c r="I39" s="59"/>
      <c r="J39" s="53"/>
      <c r="K39" s="59"/>
      <c r="L39" s="59"/>
      <c r="M39" s="132"/>
      <c r="N39" s="53"/>
      <c r="O39" s="59"/>
      <c r="P39" s="172"/>
    </row>
    <row r="40" spans="1:17" x14ac:dyDescent="0.25">
      <c r="A40" s="4" t="s">
        <v>1333</v>
      </c>
      <c r="B40" s="1" t="s">
        <v>780</v>
      </c>
      <c r="C40" s="168"/>
      <c r="D40" s="174"/>
      <c r="E40" s="121"/>
      <c r="F40" s="170"/>
      <c r="G40" s="120"/>
      <c r="H40" s="115"/>
      <c r="I40" s="59"/>
      <c r="J40" s="53"/>
      <c r="K40" s="59"/>
      <c r="L40" s="59"/>
      <c r="M40" s="132"/>
      <c r="N40" s="53"/>
      <c r="O40" s="59"/>
      <c r="P40" s="172"/>
    </row>
    <row r="41" spans="1:17" x14ac:dyDescent="0.25">
      <c r="A41" s="4" t="s">
        <v>1333</v>
      </c>
      <c r="B41" s="1" t="s">
        <v>781</v>
      </c>
      <c r="C41" s="168"/>
      <c r="D41" s="174"/>
      <c r="E41" s="121"/>
      <c r="F41" s="170"/>
      <c r="G41" s="120"/>
      <c r="H41" s="115"/>
      <c r="I41" s="59"/>
      <c r="J41" s="53"/>
      <c r="K41" s="59"/>
      <c r="L41" s="59"/>
      <c r="M41" s="132"/>
      <c r="N41" s="53"/>
      <c r="O41" s="59"/>
      <c r="P41" s="172"/>
    </row>
    <row r="42" spans="1:17" x14ac:dyDescent="0.25">
      <c r="A42" s="4" t="s">
        <v>1333</v>
      </c>
      <c r="B42" s="1" t="s">
        <v>782</v>
      </c>
      <c r="C42" s="168"/>
      <c r="D42" s="174"/>
      <c r="E42" s="121"/>
      <c r="F42" s="170"/>
      <c r="G42" s="120"/>
      <c r="H42" s="115"/>
      <c r="I42" s="59"/>
      <c r="J42" s="53"/>
      <c r="K42" s="59"/>
      <c r="L42" s="59"/>
      <c r="M42" s="132"/>
      <c r="N42" s="53"/>
      <c r="O42" s="59"/>
      <c r="P42" s="172"/>
    </row>
    <row r="43" spans="1:17" x14ac:dyDescent="0.25">
      <c r="A43" s="4" t="s">
        <v>1333</v>
      </c>
      <c r="B43" s="1" t="s">
        <v>783</v>
      </c>
      <c r="C43" s="168"/>
      <c r="D43" s="174"/>
      <c r="E43" s="121"/>
      <c r="F43" s="170"/>
      <c r="G43" s="120"/>
      <c r="H43" s="115"/>
      <c r="I43" s="59"/>
      <c r="J43" s="53"/>
      <c r="K43" s="59"/>
      <c r="L43" s="59"/>
      <c r="M43" s="132"/>
      <c r="N43" s="53"/>
      <c r="O43" s="59"/>
      <c r="P43" s="172"/>
    </row>
    <row r="44" spans="1:17" x14ac:dyDescent="0.25">
      <c r="A44" s="4"/>
      <c r="B44" s="2" t="s">
        <v>687</v>
      </c>
      <c r="C44" s="168"/>
      <c r="D44" s="174"/>
      <c r="E44" s="121"/>
      <c r="F44" s="170"/>
      <c r="G44" s="120"/>
      <c r="H44" s="115"/>
      <c r="I44" s="59"/>
      <c r="J44" s="53"/>
      <c r="K44" s="59"/>
      <c r="L44" s="59"/>
      <c r="M44" s="132"/>
      <c r="N44" s="53"/>
      <c r="O44" s="59"/>
      <c r="P44" s="172"/>
    </row>
    <row r="45" spans="1:17" x14ac:dyDescent="0.25">
      <c r="A45" s="19" t="s">
        <v>1355</v>
      </c>
      <c r="B45" s="30" t="s">
        <v>1361</v>
      </c>
      <c r="C45" s="168">
        <f>+Q45*0.05</f>
        <v>1166.959300259683</v>
      </c>
      <c r="D45" s="162">
        <f>C45/8</f>
        <v>145.86991253246038</v>
      </c>
      <c r="E45" s="121">
        <f>+Q45*0.075</f>
        <v>1750.4389503895245</v>
      </c>
      <c r="F45" s="163">
        <f>E45/8</f>
        <v>218.80486879869056</v>
      </c>
      <c r="G45" s="120">
        <f>+Q45*0.105</f>
        <v>2450.6145305453342</v>
      </c>
      <c r="H45" s="162">
        <f>G45/8</f>
        <v>306.32681631816678</v>
      </c>
      <c r="I45" s="59">
        <f>+Q45*1.04</f>
        <v>24272.753445401406</v>
      </c>
      <c r="J45" s="53">
        <f>+I45*0.075</f>
        <v>1820.4565084051053</v>
      </c>
      <c r="K45" s="59">
        <f>I45/8</f>
        <v>3034.0941806751757</v>
      </c>
      <c r="L45" s="59">
        <f>J45/8</f>
        <v>227.55706355063816</v>
      </c>
      <c r="M45" s="132">
        <f>+I45*1.045</f>
        <v>25365.027350444467</v>
      </c>
      <c r="N45" s="53">
        <f>+M45*0.055</f>
        <v>1395.0765042744456</v>
      </c>
      <c r="O45" s="59">
        <f>M45/8</f>
        <v>3170.6284188055583</v>
      </c>
      <c r="P45" s="115">
        <f>N45/8</f>
        <v>174.3845630343057</v>
      </c>
      <c r="Q45">
        <v>23339.18600519366</v>
      </c>
    </row>
    <row r="46" spans="1:17" x14ac:dyDescent="0.25">
      <c r="A46" s="4" t="s">
        <v>1333</v>
      </c>
      <c r="B46" s="1" t="s">
        <v>1364</v>
      </c>
      <c r="C46" s="168"/>
      <c r="D46" s="174"/>
      <c r="E46" s="121"/>
      <c r="F46" s="170"/>
      <c r="G46" s="120"/>
      <c r="H46" s="115"/>
      <c r="I46" s="59"/>
      <c r="J46" s="53"/>
      <c r="K46" s="59"/>
      <c r="L46" s="59"/>
      <c r="M46" s="132"/>
      <c r="N46" s="53"/>
      <c r="O46" s="59"/>
      <c r="P46" s="172"/>
    </row>
    <row r="47" spans="1:17" x14ac:dyDescent="0.25">
      <c r="A47" s="4" t="s">
        <v>1333</v>
      </c>
      <c r="B47" s="1" t="s">
        <v>1365</v>
      </c>
      <c r="C47" s="168"/>
      <c r="D47" s="174"/>
      <c r="E47" s="121"/>
      <c r="F47" s="170"/>
      <c r="G47" s="120"/>
      <c r="H47" s="115"/>
      <c r="I47" s="59"/>
      <c r="J47" s="53"/>
      <c r="K47" s="59"/>
      <c r="L47" s="59"/>
      <c r="M47" s="132"/>
      <c r="N47" s="53"/>
      <c r="O47" s="59"/>
      <c r="P47" s="172"/>
    </row>
    <row r="48" spans="1:17" x14ac:dyDescent="0.25">
      <c r="A48" s="7"/>
      <c r="B48" s="1" t="s">
        <v>784</v>
      </c>
      <c r="C48" s="168"/>
      <c r="D48" s="174"/>
      <c r="E48" s="121"/>
      <c r="F48" s="170"/>
      <c r="G48" s="120"/>
      <c r="H48" s="115"/>
      <c r="I48" s="59"/>
      <c r="J48" s="53"/>
      <c r="K48" s="59"/>
      <c r="L48" s="59"/>
      <c r="M48" s="132"/>
      <c r="N48" s="53"/>
      <c r="O48" s="59"/>
      <c r="P48" s="172"/>
    </row>
    <row r="49" spans="1:17" x14ac:dyDescent="0.25">
      <c r="A49" s="4" t="s">
        <v>1333</v>
      </c>
      <c r="B49" s="1" t="s">
        <v>785</v>
      </c>
      <c r="C49" s="168"/>
      <c r="D49" s="174"/>
      <c r="E49" s="121"/>
      <c r="F49" s="170"/>
      <c r="G49" s="120"/>
      <c r="H49" s="115"/>
      <c r="I49" s="59"/>
      <c r="J49" s="53"/>
      <c r="K49" s="59"/>
      <c r="L49" s="59"/>
      <c r="M49" s="132"/>
      <c r="N49" s="53"/>
      <c r="O49" s="59"/>
      <c r="P49" s="172"/>
    </row>
    <row r="50" spans="1:17" x14ac:dyDescent="0.25">
      <c r="A50" s="4" t="s">
        <v>1333</v>
      </c>
      <c r="B50" s="1" t="s">
        <v>786</v>
      </c>
      <c r="C50" s="168"/>
      <c r="D50" s="174"/>
      <c r="E50" s="121"/>
      <c r="F50" s="170"/>
      <c r="G50" s="120"/>
      <c r="H50" s="115"/>
      <c r="I50" s="59"/>
      <c r="J50" s="53"/>
      <c r="K50" s="59"/>
      <c r="L50" s="59"/>
      <c r="M50" s="132"/>
      <c r="N50" s="53"/>
      <c r="O50" s="59"/>
      <c r="P50" s="172"/>
    </row>
    <row r="51" spans="1:17" x14ac:dyDescent="0.25">
      <c r="A51" s="4" t="s">
        <v>1333</v>
      </c>
      <c r="B51" s="1" t="s">
        <v>787</v>
      </c>
      <c r="C51" s="168"/>
      <c r="D51" s="174"/>
      <c r="E51" s="121"/>
      <c r="F51" s="170"/>
      <c r="G51" s="120"/>
      <c r="H51" s="115"/>
      <c r="I51" s="59"/>
      <c r="J51" s="53"/>
      <c r="K51" s="59"/>
      <c r="L51" s="59"/>
      <c r="M51" s="132"/>
      <c r="N51" s="53"/>
      <c r="O51" s="59"/>
      <c r="P51" s="172"/>
    </row>
    <row r="52" spans="1:17" x14ac:dyDescent="0.25">
      <c r="A52" s="4" t="s">
        <v>1333</v>
      </c>
      <c r="B52" s="1" t="s">
        <v>788</v>
      </c>
      <c r="C52" s="168"/>
      <c r="D52" s="174"/>
      <c r="E52" s="121"/>
      <c r="F52" s="170"/>
      <c r="G52" s="120"/>
      <c r="H52" s="115"/>
      <c r="I52" s="59"/>
      <c r="J52" s="53"/>
      <c r="K52" s="59"/>
      <c r="L52" s="59"/>
      <c r="M52" s="132"/>
      <c r="N52" s="53"/>
      <c r="O52" s="59"/>
      <c r="P52" s="172"/>
    </row>
    <row r="53" spans="1:17" x14ac:dyDescent="0.25">
      <c r="A53" s="4" t="s">
        <v>1333</v>
      </c>
      <c r="B53" s="1" t="s">
        <v>789</v>
      </c>
      <c r="C53" s="168"/>
      <c r="D53" s="174"/>
      <c r="E53" s="121"/>
      <c r="F53" s="170"/>
      <c r="G53" s="120"/>
      <c r="H53" s="115"/>
      <c r="I53" s="59"/>
      <c r="J53" s="53"/>
      <c r="K53" s="59"/>
      <c r="L53" s="59"/>
      <c r="M53" s="132"/>
      <c r="N53" s="53"/>
      <c r="O53" s="59"/>
      <c r="P53" s="172"/>
    </row>
    <row r="54" spans="1:17" x14ac:dyDescent="0.25">
      <c r="A54" s="4" t="s">
        <v>1333</v>
      </c>
      <c r="B54" s="1" t="s">
        <v>790</v>
      </c>
      <c r="C54" s="168"/>
      <c r="D54" s="174"/>
      <c r="E54" s="121"/>
      <c r="F54" s="170"/>
      <c r="G54" s="120"/>
      <c r="H54" s="115"/>
      <c r="I54" s="59"/>
      <c r="J54" s="53"/>
      <c r="K54" s="59"/>
      <c r="L54" s="59"/>
      <c r="M54" s="132"/>
      <c r="N54" s="53"/>
      <c r="O54" s="59"/>
      <c r="P54" s="172"/>
    </row>
    <row r="55" spans="1:17" x14ac:dyDescent="0.25">
      <c r="A55" s="4" t="s">
        <v>1333</v>
      </c>
      <c r="B55" s="1" t="s">
        <v>791</v>
      </c>
      <c r="C55" s="168"/>
      <c r="D55" s="174"/>
      <c r="E55" s="121"/>
      <c r="F55" s="170"/>
      <c r="G55" s="120"/>
      <c r="H55" s="115"/>
      <c r="I55" s="59"/>
      <c r="J55" s="53"/>
      <c r="K55" s="59"/>
      <c r="L55" s="59"/>
      <c r="M55" s="132"/>
      <c r="N55" s="53"/>
      <c r="O55" s="59"/>
      <c r="P55" s="172"/>
    </row>
    <row r="56" spans="1:17" x14ac:dyDescent="0.25">
      <c r="A56" s="4"/>
      <c r="B56" s="2" t="s">
        <v>688</v>
      </c>
      <c r="C56" s="168"/>
      <c r="D56" s="174"/>
      <c r="E56" s="121"/>
      <c r="F56" s="170"/>
      <c r="G56" s="120"/>
      <c r="H56" s="115"/>
      <c r="I56" s="59"/>
      <c r="J56" s="53"/>
      <c r="K56" s="59"/>
      <c r="L56" s="59"/>
      <c r="M56" s="132"/>
      <c r="N56" s="53"/>
      <c r="O56" s="59"/>
      <c r="P56" s="172"/>
    </row>
    <row r="57" spans="1:17" x14ac:dyDescent="0.25">
      <c r="A57" s="19" t="s">
        <v>1356</v>
      </c>
      <c r="B57" s="30" t="s">
        <v>1056</v>
      </c>
      <c r="C57" s="168">
        <f>+Q57*0.05</f>
        <v>1341.308511894473</v>
      </c>
      <c r="D57" s="162">
        <f>C57/8</f>
        <v>167.66356398680912</v>
      </c>
      <c r="E57" s="121">
        <f>+Q57*0.075</f>
        <v>2011.9627678417094</v>
      </c>
      <c r="F57" s="163">
        <f>E57/8</f>
        <v>251.49534598021367</v>
      </c>
      <c r="G57" s="120">
        <f>+Q57*0.105</f>
        <v>2816.7478749783932</v>
      </c>
      <c r="H57" s="162">
        <f>G57/8</f>
        <v>352.09348437229914</v>
      </c>
      <c r="I57" s="59">
        <f>+Q57*1.04</f>
        <v>27899.21704740504</v>
      </c>
      <c r="J57" s="53">
        <f>+I57*0.075</f>
        <v>2092.4412785553777</v>
      </c>
      <c r="K57" s="59">
        <f>I57/8</f>
        <v>3487.40213092563</v>
      </c>
      <c r="L57" s="59">
        <f>J57/8</f>
        <v>261.55515981942222</v>
      </c>
      <c r="M57" s="132">
        <f>+I57*1.045</f>
        <v>29154.681814538264</v>
      </c>
      <c r="N57" s="53">
        <f>+M57*0.055</f>
        <v>1603.5074997996046</v>
      </c>
      <c r="O57" s="59">
        <f>M57/8</f>
        <v>3644.335226817283</v>
      </c>
      <c r="P57" s="115">
        <f>N57/8</f>
        <v>200.43843747495058</v>
      </c>
      <c r="Q57">
        <v>26826.170237889459</v>
      </c>
    </row>
    <row r="58" spans="1:17" x14ac:dyDescent="0.25">
      <c r="A58" s="4" t="s">
        <v>1333</v>
      </c>
      <c r="B58" s="1" t="s">
        <v>981</v>
      </c>
      <c r="C58" s="168"/>
      <c r="D58" s="174"/>
      <c r="E58" s="121"/>
      <c r="F58" s="170"/>
      <c r="G58" s="120"/>
      <c r="H58" s="115"/>
      <c r="I58" s="59"/>
      <c r="J58" s="53"/>
      <c r="K58" s="59"/>
      <c r="L58" s="59"/>
      <c r="M58" s="132"/>
      <c r="N58" s="53"/>
      <c r="O58" s="59"/>
      <c r="P58" s="172"/>
    </row>
    <row r="59" spans="1:17" x14ac:dyDescent="0.25">
      <c r="A59" s="4"/>
      <c r="B59" s="2" t="s">
        <v>1332</v>
      </c>
      <c r="C59" s="168"/>
      <c r="D59" s="174"/>
      <c r="E59" s="121"/>
      <c r="F59" s="170"/>
      <c r="G59" s="120"/>
      <c r="H59" s="115"/>
      <c r="I59" s="59"/>
      <c r="J59" s="53"/>
      <c r="K59" s="59"/>
      <c r="L59" s="59"/>
      <c r="M59" s="132"/>
      <c r="N59" s="53"/>
      <c r="O59" s="59"/>
      <c r="P59" s="172"/>
    </row>
    <row r="60" spans="1:17" x14ac:dyDescent="0.25">
      <c r="A60" s="19" t="s">
        <v>1357</v>
      </c>
      <c r="B60" s="30" t="s">
        <v>1362</v>
      </c>
      <c r="C60" s="168">
        <f>+Q60*0.05</f>
        <v>1166.959300259683</v>
      </c>
      <c r="D60" s="162">
        <f>C60/8</f>
        <v>145.86991253246038</v>
      </c>
      <c r="E60" s="121">
        <f>+Q60*0.075</f>
        <v>1750.4389503895245</v>
      </c>
      <c r="F60" s="163">
        <f>E60/8</f>
        <v>218.80486879869056</v>
      </c>
      <c r="G60" s="120">
        <f>+Q60*0.105</f>
        <v>2450.6145305453342</v>
      </c>
      <c r="H60" s="162">
        <f>G60/8</f>
        <v>306.32681631816678</v>
      </c>
      <c r="I60" s="59">
        <f>+Q60*1.04</f>
        <v>24272.753445401406</v>
      </c>
      <c r="J60" s="53">
        <f>+I60*0.075</f>
        <v>1820.4565084051053</v>
      </c>
      <c r="K60" s="59">
        <f>I60/8</f>
        <v>3034.0941806751757</v>
      </c>
      <c r="L60" s="59">
        <f>J60/8</f>
        <v>227.55706355063816</v>
      </c>
      <c r="M60" s="132">
        <f>+I60*1.045</f>
        <v>25365.027350444467</v>
      </c>
      <c r="N60" s="53">
        <f>+M60*0.055</f>
        <v>1395.0765042744456</v>
      </c>
      <c r="O60" s="59">
        <f>M60/8</f>
        <v>3170.6284188055583</v>
      </c>
      <c r="P60" s="115">
        <f>N60/8</f>
        <v>174.3845630343057</v>
      </c>
      <c r="Q60">
        <v>23339.18600519366</v>
      </c>
    </row>
    <row r="61" spans="1:17" ht="25.5" customHeight="1" x14ac:dyDescent="0.25">
      <c r="A61" s="4" t="s">
        <v>1333</v>
      </c>
      <c r="B61" s="5" t="s">
        <v>278</v>
      </c>
      <c r="C61" s="168"/>
      <c r="D61" s="174"/>
      <c r="E61" s="121"/>
      <c r="F61" s="170"/>
      <c r="G61" s="120"/>
      <c r="H61" s="115"/>
      <c r="I61" s="59"/>
      <c r="J61" s="53"/>
      <c r="K61" s="59"/>
      <c r="L61" s="59"/>
      <c r="M61" s="132"/>
      <c r="N61" s="53"/>
      <c r="O61" s="59"/>
      <c r="P61" s="172"/>
    </row>
    <row r="62" spans="1:17" x14ac:dyDescent="0.25">
      <c r="A62" s="4" t="s">
        <v>1333</v>
      </c>
      <c r="B62" s="1" t="s">
        <v>1363</v>
      </c>
      <c r="C62" s="168"/>
      <c r="D62" s="174"/>
      <c r="E62" s="121"/>
      <c r="F62" s="170"/>
      <c r="G62" s="120"/>
      <c r="H62" s="115"/>
      <c r="I62" s="59"/>
      <c r="J62" s="53"/>
      <c r="K62" s="59"/>
      <c r="L62" s="59"/>
      <c r="M62" s="132"/>
      <c r="N62" s="53"/>
      <c r="O62" s="59"/>
      <c r="P62" s="172"/>
    </row>
    <row r="63" spans="1:17" x14ac:dyDescent="0.25">
      <c r="A63" s="4"/>
      <c r="B63" s="2" t="s">
        <v>689</v>
      </c>
      <c r="C63" s="168"/>
      <c r="D63" s="174"/>
      <c r="E63" s="121"/>
      <c r="F63" s="170"/>
      <c r="G63" s="120"/>
      <c r="H63" s="115"/>
      <c r="I63" s="59"/>
      <c r="J63" s="53"/>
      <c r="K63" s="59"/>
      <c r="L63" s="59"/>
      <c r="M63" s="132"/>
      <c r="N63" s="53"/>
      <c r="O63" s="59"/>
      <c r="P63" s="172"/>
    </row>
    <row r="64" spans="1:17" x14ac:dyDescent="0.25">
      <c r="A64" s="19" t="s">
        <v>1358</v>
      </c>
      <c r="B64" s="30" t="s">
        <v>367</v>
      </c>
      <c r="C64" s="168">
        <f>+Q64*0.05</f>
        <v>1231.5057760422642</v>
      </c>
      <c r="D64" s="162">
        <f>C64/8</f>
        <v>153.93822200528302</v>
      </c>
      <c r="E64" s="121">
        <f>+Q64*0.075</f>
        <v>1847.2586640633963</v>
      </c>
      <c r="F64" s="163">
        <f>E64/8</f>
        <v>230.90733300792454</v>
      </c>
      <c r="G64" s="120">
        <f>+Q64*0.105</f>
        <v>2586.1621296887547</v>
      </c>
      <c r="H64" s="162">
        <f>G64/8</f>
        <v>323.27026621109434</v>
      </c>
      <c r="I64" s="59">
        <f>+Q64*1.04</f>
        <v>25615.320141679094</v>
      </c>
      <c r="J64" s="53">
        <f>+I64*0.075</f>
        <v>1921.1490106259321</v>
      </c>
      <c r="K64" s="59">
        <f>I64/8</f>
        <v>3201.9150177098868</v>
      </c>
      <c r="L64" s="59">
        <f>J64/8</f>
        <v>240.14362632824151</v>
      </c>
      <c r="M64" s="132">
        <f>+I64*1.045</f>
        <v>26768.009548054652</v>
      </c>
      <c r="N64" s="53">
        <f>+M64*0.055</f>
        <v>1472.2405251430059</v>
      </c>
      <c r="O64" s="59">
        <f>M64/8</f>
        <v>3346.0011935068314</v>
      </c>
      <c r="P64" s="115">
        <f>N64/8</f>
        <v>184.03006564287574</v>
      </c>
      <c r="Q64">
        <v>24630.115520845284</v>
      </c>
    </row>
    <row r="65" spans="1:17" ht="24.9" customHeight="1" x14ac:dyDescent="0.25">
      <c r="A65" s="4" t="s">
        <v>1333</v>
      </c>
      <c r="B65" s="11" t="s">
        <v>1115</v>
      </c>
      <c r="C65" s="168"/>
      <c r="D65" s="174"/>
      <c r="E65" s="121"/>
      <c r="F65" s="170"/>
      <c r="G65" s="120"/>
      <c r="H65" s="115"/>
      <c r="I65" s="59"/>
      <c r="J65" s="53"/>
      <c r="K65" s="59"/>
      <c r="L65" s="59"/>
      <c r="M65" s="132"/>
      <c r="N65" s="53"/>
      <c r="O65" s="59"/>
      <c r="P65" s="172"/>
    </row>
    <row r="66" spans="1:17" x14ac:dyDescent="0.25">
      <c r="A66" s="4"/>
      <c r="B66" s="2" t="s">
        <v>690</v>
      </c>
      <c r="C66" s="168"/>
      <c r="D66" s="174"/>
      <c r="E66" s="121"/>
      <c r="F66" s="170"/>
      <c r="G66" s="120"/>
      <c r="H66" s="115"/>
      <c r="I66" s="59"/>
      <c r="J66" s="53"/>
      <c r="K66" s="59"/>
      <c r="L66" s="59"/>
      <c r="M66" s="132"/>
      <c r="N66" s="53"/>
      <c r="O66" s="59"/>
      <c r="P66" s="172"/>
    </row>
    <row r="67" spans="1:17" x14ac:dyDescent="0.25">
      <c r="A67" s="19" t="s">
        <v>1359</v>
      </c>
      <c r="B67" s="30" t="s">
        <v>653</v>
      </c>
      <c r="C67" s="168">
        <f>+Q67*0.05</f>
        <v>1341.3884669578492</v>
      </c>
      <c r="D67" s="162">
        <f>C67/8</f>
        <v>167.67355836973115</v>
      </c>
      <c r="E67" s="121">
        <f>+Q67*0.075</f>
        <v>2012.0827004367734</v>
      </c>
      <c r="F67" s="163">
        <f>E67/8</f>
        <v>251.51033755459667</v>
      </c>
      <c r="G67" s="120">
        <f>+Q67*0.105</f>
        <v>2816.9157806114831</v>
      </c>
      <c r="H67" s="162">
        <f>G67/8</f>
        <v>352.11447257643539</v>
      </c>
      <c r="I67" s="59">
        <f>+Q67*1.04</f>
        <v>27900.880112723262</v>
      </c>
      <c r="J67" s="53">
        <f>+I67*0.075</f>
        <v>2092.5660084542446</v>
      </c>
      <c r="K67" s="59">
        <f>I67/8</f>
        <v>3487.6100140904077</v>
      </c>
      <c r="L67" s="59">
        <f>J67/8</f>
        <v>261.57075105678058</v>
      </c>
      <c r="M67" s="132">
        <f>+I67*1.045</f>
        <v>29156.419717795805</v>
      </c>
      <c r="N67" s="53">
        <f>+M67*0.055</f>
        <v>1603.6030844787692</v>
      </c>
      <c r="O67" s="59">
        <f>M67/8</f>
        <v>3644.5524647244756</v>
      </c>
      <c r="P67" s="115">
        <f>N67/8</f>
        <v>200.45038555984615</v>
      </c>
      <c r="Q67">
        <v>26827.769339156981</v>
      </c>
    </row>
    <row r="68" spans="1:17" x14ac:dyDescent="0.25">
      <c r="A68" s="2"/>
      <c r="B68" s="8"/>
      <c r="C68" s="168"/>
      <c r="D68" s="174"/>
      <c r="E68" s="121"/>
      <c r="F68" s="170"/>
      <c r="G68" s="120"/>
      <c r="H68" s="115"/>
      <c r="I68" s="59"/>
      <c r="J68" s="53"/>
      <c r="K68" s="59"/>
      <c r="L68" s="59"/>
      <c r="M68" s="132"/>
      <c r="N68" s="53"/>
      <c r="O68" s="59"/>
      <c r="P68" s="172"/>
      <c r="Q68" s="61"/>
    </row>
    <row r="69" spans="1:17" x14ac:dyDescent="0.25">
      <c r="A69" s="4"/>
      <c r="B69" s="2" t="s">
        <v>463</v>
      </c>
      <c r="C69" s="112"/>
      <c r="D69" s="175"/>
      <c r="E69" s="52"/>
      <c r="F69" s="58"/>
      <c r="G69" s="119"/>
      <c r="H69" s="113"/>
      <c r="M69" s="131"/>
      <c r="P69" s="172"/>
    </row>
    <row r="70" spans="1:17" x14ac:dyDescent="0.25">
      <c r="A70" s="4"/>
      <c r="B70" s="2"/>
      <c r="C70" s="112"/>
      <c r="D70" s="175"/>
      <c r="E70" s="52"/>
      <c r="F70" s="58"/>
      <c r="G70" s="119"/>
      <c r="H70" s="113"/>
      <c r="M70" s="131"/>
      <c r="P70" s="172"/>
    </row>
    <row r="71" spans="1:17" ht="39.9" customHeight="1" x14ac:dyDescent="0.25">
      <c r="A71" s="7" t="s">
        <v>875</v>
      </c>
      <c r="B71" s="5" t="s">
        <v>409</v>
      </c>
      <c r="C71" s="112"/>
      <c r="D71" s="175"/>
      <c r="E71" s="52"/>
      <c r="F71" s="58"/>
      <c r="G71" s="119"/>
      <c r="H71" s="113"/>
      <c r="M71" s="131"/>
      <c r="P71" s="172"/>
    </row>
    <row r="72" spans="1:17" ht="37.5" customHeight="1" x14ac:dyDescent="0.25">
      <c r="A72" s="7" t="s">
        <v>876</v>
      </c>
      <c r="B72" s="5" t="s">
        <v>410</v>
      </c>
      <c r="C72" s="112"/>
      <c r="D72" s="175"/>
      <c r="E72" s="52"/>
      <c r="F72" s="58"/>
      <c r="G72" s="119"/>
      <c r="H72" s="113"/>
      <c r="M72" s="131"/>
      <c r="P72" s="172"/>
    </row>
    <row r="73" spans="1:17" ht="38.25" customHeight="1" x14ac:dyDescent="0.25">
      <c r="A73" s="7" t="s">
        <v>877</v>
      </c>
      <c r="B73" s="5" t="s">
        <v>47</v>
      </c>
      <c r="C73" s="112"/>
      <c r="D73" s="175"/>
      <c r="E73" s="52"/>
      <c r="F73" s="58"/>
      <c r="G73" s="119"/>
      <c r="H73" s="113"/>
      <c r="M73" s="131"/>
      <c r="P73" s="172"/>
    </row>
    <row r="74" spans="1:17" ht="24.75" customHeight="1" x14ac:dyDescent="0.25">
      <c r="A74" s="7" t="s">
        <v>878</v>
      </c>
      <c r="B74" s="5" t="s">
        <v>48</v>
      </c>
      <c r="C74" s="112"/>
      <c r="D74" s="175"/>
      <c r="E74" s="52"/>
      <c r="F74" s="58"/>
      <c r="G74" s="119"/>
      <c r="H74" s="113"/>
      <c r="M74" s="131"/>
      <c r="P74" s="172"/>
    </row>
    <row r="75" spans="1:17" ht="11.25" customHeight="1" x14ac:dyDescent="0.25">
      <c r="A75" s="7"/>
      <c r="B75" s="5"/>
      <c r="C75" s="112"/>
      <c r="D75" s="175"/>
      <c r="E75" s="52"/>
      <c r="F75" s="58"/>
      <c r="G75" s="119"/>
      <c r="H75" s="113"/>
      <c r="M75" s="131"/>
      <c r="P75" s="172"/>
    </row>
    <row r="76" spans="1:17" ht="27.9" customHeight="1" x14ac:dyDescent="0.25">
      <c r="A76" s="2"/>
      <c r="B76" s="11" t="s">
        <v>31</v>
      </c>
      <c r="C76" s="112"/>
      <c r="D76" s="175"/>
      <c r="E76" s="52"/>
      <c r="F76" s="58"/>
      <c r="G76" s="119"/>
      <c r="H76" s="113"/>
      <c r="M76" s="131"/>
      <c r="P76" s="172"/>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49"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43" max="1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pageSetUpPr fitToPage="1"/>
  </sheetPr>
  <dimension ref="A1:U489"/>
  <sheetViews>
    <sheetView tabSelected="1" topLeftCell="C1" zoomScaleNormal="100" zoomScaleSheetLayoutView="75" workbookViewId="0">
      <selection activeCell="U13" sqref="U13"/>
    </sheetView>
  </sheetViews>
  <sheetFormatPr baseColWidth="10" defaultColWidth="11.44140625" defaultRowHeight="13.2" x14ac:dyDescent="0.25"/>
  <cols>
    <col min="1" max="1" width="4.6640625" style="3" customWidth="1"/>
    <col min="2" max="2" width="110.6640625" style="52" customWidth="1"/>
    <col min="3" max="4" width="12.44140625" style="74" customWidth="1"/>
    <col min="5" max="5" width="10.5546875" style="73" customWidth="1"/>
    <col min="6" max="6" width="10.5546875" style="52" customWidth="1"/>
    <col min="7" max="7" width="11" style="52" customWidth="1"/>
    <col min="8" max="8" width="11" style="58" customWidth="1"/>
    <col min="9" max="9" width="9.88671875" style="58" customWidth="1"/>
    <col min="10" max="10" width="9.88671875" style="52" customWidth="1"/>
    <col min="11" max="13" width="9.88671875" style="58" customWidth="1"/>
    <col min="14" max="14" width="9.88671875" style="52" customWidth="1"/>
    <col min="15" max="15" width="9.88671875" style="58" customWidth="1"/>
    <col min="16" max="16" width="11.44140625" style="42"/>
    <col min="17" max="17" width="11.88671875" style="48" hidden="1" customWidth="1"/>
    <col min="19" max="19" width="11.88671875" style="48" bestFit="1" customWidth="1"/>
    <col min="21" max="21" width="13" style="48" bestFit="1" customWidth="1"/>
  </cols>
  <sheetData>
    <row r="1" spans="1:21" ht="15" customHeight="1" x14ac:dyDescent="0.25">
      <c r="A1" s="36"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s="48" t="s">
        <v>1438</v>
      </c>
    </row>
    <row r="2" spans="1:21" ht="24.75" customHeight="1" x14ac:dyDescent="0.25">
      <c r="A2" s="38"/>
      <c r="B2" s="95"/>
      <c r="C2" s="209" t="str">
        <f>'I (UNO)'!C2</f>
        <v>Febrero</v>
      </c>
      <c r="D2" s="210"/>
      <c r="E2" s="212" t="s">
        <v>1444</v>
      </c>
      <c r="F2" s="212"/>
      <c r="G2" s="209" t="s">
        <v>1445</v>
      </c>
      <c r="H2" s="210"/>
      <c r="I2" s="212" t="str">
        <f>'I (UNO)'!F2</f>
        <v>Mayo</v>
      </c>
      <c r="J2" s="212"/>
      <c r="K2" s="212"/>
      <c r="L2" s="212"/>
      <c r="M2" s="214" t="str">
        <f>'I (UNO)'!H2</f>
        <v>Junio</v>
      </c>
      <c r="N2" s="215"/>
      <c r="O2" s="215"/>
      <c r="P2" s="216"/>
      <c r="Q2" s="48">
        <v>45658</v>
      </c>
    </row>
    <row r="3" spans="1:21" ht="20.100000000000001" customHeight="1" x14ac:dyDescent="0.25">
      <c r="A3" s="40"/>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s="48" t="s">
        <v>909</v>
      </c>
      <c r="U3" s="49"/>
    </row>
    <row r="4" spans="1:21" ht="50.25" customHeight="1" x14ac:dyDescent="0.25">
      <c r="A4" s="2"/>
      <c r="B4" s="98" t="s">
        <v>646</v>
      </c>
      <c r="C4" s="112"/>
      <c r="D4" s="161"/>
      <c r="E4" s="52"/>
      <c r="F4" s="58"/>
      <c r="G4" s="119"/>
      <c r="H4" s="113"/>
      <c r="M4" s="131"/>
      <c r="P4" s="172"/>
    </row>
    <row r="5" spans="1:21" x14ac:dyDescent="0.25">
      <c r="A5" s="2"/>
      <c r="B5" s="105" t="s">
        <v>236</v>
      </c>
      <c r="C5" s="112"/>
      <c r="D5" s="161"/>
      <c r="E5" s="52"/>
      <c r="F5" s="58"/>
      <c r="G5" s="119"/>
      <c r="H5" s="113"/>
      <c r="M5" s="131"/>
      <c r="P5" s="172"/>
    </row>
    <row r="6" spans="1:21" x14ac:dyDescent="0.25">
      <c r="A6" s="19" t="s">
        <v>1351</v>
      </c>
      <c r="B6" s="30" t="s">
        <v>1319</v>
      </c>
      <c r="C6" s="114">
        <f>+Q6*0.05</f>
        <v>1310.7654987622986</v>
      </c>
      <c r="D6" s="162">
        <f>C6/8</f>
        <v>163.84568734528733</v>
      </c>
      <c r="E6" s="53">
        <f>+Q6*0.075</f>
        <v>1966.1482481434477</v>
      </c>
      <c r="F6" s="163">
        <f>E6/8</f>
        <v>245.76853101793097</v>
      </c>
      <c r="G6" s="120">
        <f>+Q6*0.105</f>
        <v>2752.6075474008267</v>
      </c>
      <c r="H6" s="162">
        <f>G6/8</f>
        <v>344.07594342510333</v>
      </c>
      <c r="I6" s="59">
        <f>+Q6*1.04</f>
        <v>27263.92237425581</v>
      </c>
      <c r="J6" s="53">
        <f>+I6*0.075</f>
        <v>2044.7941780691856</v>
      </c>
      <c r="K6" s="59">
        <f>I6/8</f>
        <v>3407.9902967819762</v>
      </c>
      <c r="L6" s="59">
        <f>J6/8</f>
        <v>255.5992722586482</v>
      </c>
      <c r="M6" s="132">
        <f>+I6*1.045</f>
        <v>28490.798881097318</v>
      </c>
      <c r="N6" s="53">
        <f>+M6*0.055</f>
        <v>1566.9939384603524</v>
      </c>
      <c r="O6" s="59">
        <f>M6/8</f>
        <v>3561.3498601371648</v>
      </c>
      <c r="P6" s="115">
        <f>N6/8</f>
        <v>195.87424230754405</v>
      </c>
      <c r="Q6" s="48">
        <v>26215.309975245971</v>
      </c>
    </row>
    <row r="7" spans="1:21" x14ac:dyDescent="0.25">
      <c r="A7" s="2" t="s">
        <v>1333</v>
      </c>
      <c r="B7" s="103" t="s">
        <v>558</v>
      </c>
      <c r="C7" s="114"/>
      <c r="D7" s="162"/>
      <c r="E7" s="53"/>
      <c r="F7" s="59"/>
      <c r="G7" s="120"/>
      <c r="H7" s="115"/>
      <c r="I7" s="59"/>
      <c r="J7" s="53"/>
      <c r="K7" s="59"/>
      <c r="L7" s="59"/>
      <c r="M7" s="132"/>
      <c r="N7" s="53"/>
      <c r="O7" s="59"/>
      <c r="P7" s="172"/>
    </row>
    <row r="8" spans="1:21" x14ac:dyDescent="0.25">
      <c r="A8" s="2" t="s">
        <v>1333</v>
      </c>
      <c r="B8" s="99" t="s">
        <v>368</v>
      </c>
      <c r="C8" s="114"/>
      <c r="D8" s="162"/>
      <c r="E8" s="53"/>
      <c r="F8" s="59"/>
      <c r="G8" s="120"/>
      <c r="H8" s="115"/>
      <c r="I8" s="59"/>
      <c r="J8" s="53"/>
      <c r="K8" s="59"/>
      <c r="L8" s="59"/>
      <c r="M8" s="132"/>
      <c r="N8" s="53"/>
      <c r="O8" s="59"/>
      <c r="P8" s="172"/>
    </row>
    <row r="9" spans="1:21" x14ac:dyDescent="0.25">
      <c r="A9" s="2" t="s">
        <v>1333</v>
      </c>
      <c r="B9" s="99" t="s">
        <v>369</v>
      </c>
      <c r="C9" s="114"/>
      <c r="D9" s="162"/>
      <c r="E9" s="53"/>
      <c r="F9" s="59"/>
      <c r="G9" s="120"/>
      <c r="H9" s="115"/>
      <c r="I9" s="59"/>
      <c r="J9" s="53"/>
      <c r="K9" s="59"/>
      <c r="L9" s="59"/>
      <c r="M9" s="132"/>
      <c r="N9" s="53"/>
      <c r="O9" s="59"/>
      <c r="P9" s="172"/>
    </row>
    <row r="10" spans="1:21" ht="24.75" customHeight="1" x14ac:dyDescent="0.25">
      <c r="A10" s="2" t="s">
        <v>1333</v>
      </c>
      <c r="B10" s="103" t="s">
        <v>370</v>
      </c>
      <c r="C10" s="114"/>
      <c r="D10" s="162"/>
      <c r="E10" s="53"/>
      <c r="F10" s="59"/>
      <c r="G10" s="120"/>
      <c r="H10" s="115"/>
      <c r="I10" s="59"/>
      <c r="J10" s="53"/>
      <c r="K10" s="59"/>
      <c r="L10" s="59"/>
      <c r="M10" s="132"/>
      <c r="N10" s="53"/>
      <c r="O10" s="59"/>
      <c r="P10" s="172"/>
    </row>
    <row r="11" spans="1:21" x14ac:dyDescent="0.25">
      <c r="A11" s="2" t="s">
        <v>1333</v>
      </c>
      <c r="B11" s="99" t="s">
        <v>371</v>
      </c>
      <c r="C11" s="114"/>
      <c r="D11" s="162"/>
      <c r="E11" s="53"/>
      <c r="F11" s="59"/>
      <c r="G11" s="120"/>
      <c r="H11" s="115"/>
      <c r="I11" s="59"/>
      <c r="J11" s="53"/>
      <c r="K11" s="59"/>
      <c r="L11" s="59"/>
      <c r="M11" s="132"/>
      <c r="N11" s="53"/>
      <c r="O11" s="59"/>
      <c r="P11" s="172"/>
    </row>
    <row r="12" spans="1:21" x14ac:dyDescent="0.25">
      <c r="A12" s="2" t="s">
        <v>1333</v>
      </c>
      <c r="B12" s="99" t="s">
        <v>372</v>
      </c>
      <c r="C12" s="114"/>
      <c r="D12" s="162"/>
      <c r="E12" s="53"/>
      <c r="F12" s="59"/>
      <c r="G12" s="120"/>
      <c r="H12" s="115"/>
      <c r="I12" s="59"/>
      <c r="J12" s="53"/>
      <c r="K12" s="59"/>
      <c r="L12" s="59"/>
      <c r="M12" s="132"/>
      <c r="N12" s="53"/>
      <c r="O12" s="59"/>
      <c r="P12" s="172"/>
    </row>
    <row r="13" spans="1:21" x14ac:dyDescent="0.25">
      <c r="A13" s="19" t="s">
        <v>1352</v>
      </c>
      <c r="B13" s="30" t="s">
        <v>968</v>
      </c>
      <c r="C13" s="114">
        <f>+Q13*0.05</f>
        <v>1238.5439930679051</v>
      </c>
      <c r="D13" s="162">
        <f>C13/8</f>
        <v>154.81799913348814</v>
      </c>
      <c r="E13" s="53">
        <f>+Q13*0.075</f>
        <v>1857.8159896018576</v>
      </c>
      <c r="F13" s="163">
        <f>E13/8</f>
        <v>232.2269987002322</v>
      </c>
      <c r="G13" s="120">
        <f>+Q13*0.105</f>
        <v>2600.9423854426004</v>
      </c>
      <c r="H13" s="162">
        <f>G13/8</f>
        <v>325.11779818032505</v>
      </c>
      <c r="I13" s="59">
        <f>+Q13*1.04</f>
        <v>25761.715055812427</v>
      </c>
      <c r="J13" s="53">
        <f>+I13*0.075</f>
        <v>1932.1286291859319</v>
      </c>
      <c r="K13" s="59">
        <f>I13/8</f>
        <v>3220.2143819765533</v>
      </c>
      <c r="L13" s="59">
        <f>J13/8</f>
        <v>241.51607864824149</v>
      </c>
      <c r="M13" s="132">
        <f>+I13*1.045</f>
        <v>26920.992233323985</v>
      </c>
      <c r="N13" s="53">
        <f>+M13*0.055</f>
        <v>1480.6545728328192</v>
      </c>
      <c r="O13" s="59">
        <f>M13/8</f>
        <v>3365.1240291654981</v>
      </c>
      <c r="P13" s="115">
        <f>N13/8</f>
        <v>185.0818216041024</v>
      </c>
      <c r="Q13" s="48">
        <v>24770.879861358102</v>
      </c>
    </row>
    <row r="14" spans="1:21" x14ac:dyDescent="0.25">
      <c r="A14" s="2" t="s">
        <v>1333</v>
      </c>
      <c r="B14" s="103" t="s">
        <v>558</v>
      </c>
      <c r="C14" s="114"/>
      <c r="D14" s="162"/>
      <c r="E14" s="53"/>
      <c r="F14" s="59"/>
      <c r="G14" s="120"/>
      <c r="H14" s="115"/>
      <c r="I14" s="59"/>
      <c r="J14" s="53"/>
      <c r="K14" s="59"/>
      <c r="L14" s="59"/>
      <c r="M14" s="132"/>
      <c r="N14" s="53"/>
      <c r="O14" s="59"/>
      <c r="P14" s="172"/>
    </row>
    <row r="15" spans="1:21" x14ac:dyDescent="0.25">
      <c r="A15" s="2" t="s">
        <v>1333</v>
      </c>
      <c r="B15" s="99" t="s">
        <v>1074</v>
      </c>
      <c r="C15" s="114"/>
      <c r="D15" s="162"/>
      <c r="E15" s="53"/>
      <c r="F15" s="59"/>
      <c r="G15" s="120"/>
      <c r="H15" s="115"/>
      <c r="I15" s="59"/>
      <c r="J15" s="53"/>
      <c r="K15" s="59"/>
      <c r="L15" s="59"/>
      <c r="M15" s="132"/>
      <c r="N15" s="53"/>
      <c r="O15" s="59"/>
      <c r="P15" s="172"/>
    </row>
    <row r="16" spans="1:21" x14ac:dyDescent="0.25">
      <c r="A16" s="2" t="s">
        <v>1333</v>
      </c>
      <c r="B16" s="99" t="s">
        <v>1075</v>
      </c>
      <c r="C16" s="114"/>
      <c r="D16" s="162"/>
      <c r="E16" s="53"/>
      <c r="F16" s="59"/>
      <c r="G16" s="120"/>
      <c r="H16" s="115"/>
      <c r="I16" s="59"/>
      <c r="J16" s="53"/>
      <c r="K16" s="59"/>
      <c r="L16" s="59"/>
      <c r="M16" s="132"/>
      <c r="N16" s="53"/>
      <c r="O16" s="59"/>
      <c r="P16" s="172"/>
    </row>
    <row r="17" spans="1:17" x14ac:dyDescent="0.25">
      <c r="A17" s="2" t="s">
        <v>1333</v>
      </c>
      <c r="B17" s="99" t="s">
        <v>1076</v>
      </c>
      <c r="C17" s="114"/>
      <c r="D17" s="162"/>
      <c r="E17" s="53"/>
      <c r="F17" s="59"/>
      <c r="G17" s="120"/>
      <c r="H17" s="115"/>
      <c r="I17" s="59"/>
      <c r="J17" s="53"/>
      <c r="K17" s="59"/>
      <c r="L17" s="59"/>
      <c r="M17" s="132"/>
      <c r="N17" s="53"/>
      <c r="O17" s="59"/>
      <c r="P17" s="172"/>
    </row>
    <row r="18" spans="1:17" x14ac:dyDescent="0.25">
      <c r="A18" s="2" t="s">
        <v>1333</v>
      </c>
      <c r="B18" s="99" t="s">
        <v>1077</v>
      </c>
      <c r="C18" s="114"/>
      <c r="D18" s="162"/>
      <c r="E18" s="53"/>
      <c r="F18" s="59"/>
      <c r="G18" s="120"/>
      <c r="H18" s="115"/>
      <c r="I18" s="59"/>
      <c r="J18" s="53"/>
      <c r="K18" s="59"/>
      <c r="L18" s="59"/>
      <c r="M18" s="132"/>
      <c r="N18" s="53"/>
      <c r="O18" s="59"/>
      <c r="P18" s="172"/>
    </row>
    <row r="19" spans="1:17" x14ac:dyDescent="0.25">
      <c r="A19" s="2" t="s">
        <v>1333</v>
      </c>
      <c r="B19" s="99" t="s">
        <v>1078</v>
      </c>
      <c r="C19" s="114"/>
      <c r="D19" s="162"/>
      <c r="E19" s="53"/>
      <c r="F19" s="59"/>
      <c r="G19" s="120"/>
      <c r="H19" s="115"/>
      <c r="I19" s="59"/>
      <c r="J19" s="53"/>
      <c r="K19" s="59"/>
      <c r="L19" s="59"/>
      <c r="M19" s="132"/>
      <c r="N19" s="53"/>
      <c r="O19" s="59"/>
      <c r="P19" s="172"/>
    </row>
    <row r="20" spans="1:17" x14ac:dyDescent="0.25">
      <c r="A20" s="2" t="s">
        <v>1333</v>
      </c>
      <c r="B20" s="99" t="s">
        <v>1079</v>
      </c>
      <c r="C20" s="114"/>
      <c r="D20" s="162"/>
      <c r="E20" s="53"/>
      <c r="F20" s="59"/>
      <c r="G20" s="120"/>
      <c r="H20" s="115"/>
      <c r="I20" s="59"/>
      <c r="J20" s="53"/>
      <c r="K20" s="59"/>
      <c r="L20" s="59"/>
      <c r="M20" s="132"/>
      <c r="N20" s="53"/>
      <c r="O20" s="59"/>
      <c r="P20" s="172"/>
    </row>
    <row r="21" spans="1:17" x14ac:dyDescent="0.25">
      <c r="A21" s="2" t="s">
        <v>1333</v>
      </c>
      <c r="B21" s="99" t="s">
        <v>1080</v>
      </c>
      <c r="C21" s="114"/>
      <c r="D21" s="162"/>
      <c r="E21" s="53"/>
      <c r="F21" s="59"/>
      <c r="G21" s="120"/>
      <c r="H21" s="115"/>
      <c r="I21" s="59"/>
      <c r="J21" s="53"/>
      <c r="K21" s="59"/>
      <c r="L21" s="59"/>
      <c r="M21" s="132"/>
      <c r="N21" s="53"/>
      <c r="O21" s="59"/>
      <c r="P21" s="172"/>
    </row>
    <row r="22" spans="1:17" ht="38.25" customHeight="1" x14ac:dyDescent="0.25">
      <c r="A22" s="2" t="s">
        <v>1333</v>
      </c>
      <c r="B22" s="103" t="s">
        <v>421</v>
      </c>
      <c r="C22" s="114"/>
      <c r="D22" s="162"/>
      <c r="E22" s="53"/>
      <c r="F22" s="59"/>
      <c r="G22" s="120"/>
      <c r="H22" s="115"/>
      <c r="I22" s="59"/>
      <c r="J22" s="53"/>
      <c r="K22" s="59"/>
      <c r="L22" s="59"/>
      <c r="M22" s="132"/>
      <c r="N22" s="53"/>
      <c r="O22" s="59"/>
      <c r="P22" s="172"/>
    </row>
    <row r="23" spans="1:17" ht="25.5" customHeight="1" x14ac:dyDescent="0.25">
      <c r="A23" s="2" t="s">
        <v>1333</v>
      </c>
      <c r="B23" s="103" t="s">
        <v>422</v>
      </c>
      <c r="C23" s="114"/>
      <c r="D23" s="162"/>
      <c r="E23" s="53"/>
      <c r="F23" s="59"/>
      <c r="G23" s="120"/>
      <c r="H23" s="115"/>
      <c r="I23" s="59"/>
      <c r="J23" s="53"/>
      <c r="K23" s="59"/>
      <c r="L23" s="59"/>
      <c r="M23" s="132"/>
      <c r="N23" s="53"/>
      <c r="O23" s="59"/>
      <c r="P23" s="172"/>
    </row>
    <row r="24" spans="1:17" x14ac:dyDescent="0.25">
      <c r="A24" s="2" t="s">
        <v>1333</v>
      </c>
      <c r="B24" s="99" t="s">
        <v>423</v>
      </c>
      <c r="C24" s="114"/>
      <c r="D24" s="162"/>
      <c r="E24" s="53"/>
      <c r="F24" s="59"/>
      <c r="G24" s="120"/>
      <c r="H24" s="115"/>
      <c r="I24" s="59"/>
      <c r="J24" s="53"/>
      <c r="K24" s="59"/>
      <c r="L24" s="59"/>
      <c r="M24" s="132"/>
      <c r="N24" s="53"/>
      <c r="O24" s="59"/>
      <c r="P24" s="172"/>
    </row>
    <row r="25" spans="1:17" x14ac:dyDescent="0.25">
      <c r="A25" s="2" t="s">
        <v>1333</v>
      </c>
      <c r="B25" s="99" t="s">
        <v>424</v>
      </c>
      <c r="C25" s="114"/>
      <c r="D25" s="162"/>
      <c r="E25" s="53"/>
      <c r="F25" s="59"/>
      <c r="G25" s="120"/>
      <c r="H25" s="115"/>
      <c r="I25" s="59"/>
      <c r="J25" s="53"/>
      <c r="K25" s="59"/>
      <c r="L25" s="59"/>
      <c r="M25" s="132"/>
      <c r="N25" s="53"/>
      <c r="O25" s="59"/>
      <c r="P25" s="172"/>
    </row>
    <row r="26" spans="1:17" x14ac:dyDescent="0.25">
      <c r="A26" s="19" t="s">
        <v>1353</v>
      </c>
      <c r="B26" s="30" t="s">
        <v>970</v>
      </c>
      <c r="C26" s="114">
        <f>+Q26*0.05</f>
        <v>1175.9710583595509</v>
      </c>
      <c r="D26" s="162">
        <f>C26/8</f>
        <v>146.99638229494386</v>
      </c>
      <c r="E26" s="53">
        <f>+Q26*0.075</f>
        <v>1763.9565875393262</v>
      </c>
      <c r="F26" s="163">
        <f>E26/8</f>
        <v>220.49457344241577</v>
      </c>
      <c r="G26" s="120">
        <f>+Q26*0.105</f>
        <v>2469.5392225550568</v>
      </c>
      <c r="H26" s="162">
        <f>G26/8</f>
        <v>308.6924028193821</v>
      </c>
      <c r="I26" s="59">
        <f>+Q26*1.04</f>
        <v>24460.198013878657</v>
      </c>
      <c r="J26" s="53">
        <f>+I26*0.075</f>
        <v>1834.5148510408992</v>
      </c>
      <c r="K26" s="59">
        <f>I26/8</f>
        <v>3057.5247517348321</v>
      </c>
      <c r="L26" s="59">
        <f>J26/8</f>
        <v>229.3143563801124</v>
      </c>
      <c r="M26" s="132">
        <f>+I26*1.045</f>
        <v>25560.906924503193</v>
      </c>
      <c r="N26" s="53">
        <f>+M26*0.055</f>
        <v>1405.8498808476756</v>
      </c>
      <c r="O26" s="59">
        <f>M26/8</f>
        <v>3195.1133655628992</v>
      </c>
      <c r="P26" s="115">
        <f>N26/8</f>
        <v>175.73123510595946</v>
      </c>
      <c r="Q26" s="48">
        <v>23519.421167191016</v>
      </c>
    </row>
    <row r="27" spans="1:17" x14ac:dyDescent="0.25">
      <c r="A27" s="2" t="s">
        <v>1333</v>
      </c>
      <c r="B27" s="103" t="s">
        <v>558</v>
      </c>
      <c r="C27" s="114"/>
      <c r="D27" s="162"/>
      <c r="E27" s="53"/>
      <c r="F27" s="59"/>
      <c r="G27" s="120"/>
      <c r="H27" s="115"/>
      <c r="I27" s="59"/>
      <c r="J27" s="53"/>
      <c r="K27" s="59"/>
      <c r="L27" s="59"/>
      <c r="M27" s="132"/>
      <c r="N27" s="53"/>
      <c r="O27" s="59"/>
      <c r="P27" s="172"/>
    </row>
    <row r="28" spans="1:17" x14ac:dyDescent="0.25">
      <c r="A28" s="2" t="s">
        <v>1333</v>
      </c>
      <c r="B28" s="99" t="s">
        <v>425</v>
      </c>
      <c r="C28" s="114"/>
      <c r="D28" s="162"/>
      <c r="E28" s="53"/>
      <c r="F28" s="59"/>
      <c r="G28" s="120"/>
      <c r="H28" s="115"/>
      <c r="I28" s="59"/>
      <c r="J28" s="53"/>
      <c r="K28" s="59"/>
      <c r="L28" s="59"/>
      <c r="M28" s="132"/>
      <c r="N28" s="53"/>
      <c r="O28" s="59"/>
      <c r="P28" s="172"/>
    </row>
    <row r="29" spans="1:17" x14ac:dyDescent="0.25">
      <c r="A29" s="2" t="s">
        <v>1333</v>
      </c>
      <c r="B29" s="99" t="s">
        <v>426</v>
      </c>
      <c r="C29" s="114"/>
      <c r="D29" s="162"/>
      <c r="E29" s="53"/>
      <c r="F29" s="59"/>
      <c r="G29" s="120"/>
      <c r="H29" s="115"/>
      <c r="I29" s="59"/>
      <c r="J29" s="53"/>
      <c r="K29" s="59"/>
      <c r="L29" s="59"/>
      <c r="M29" s="132"/>
      <c r="N29" s="53"/>
      <c r="O29" s="59"/>
      <c r="P29" s="172"/>
    </row>
    <row r="30" spans="1:17" ht="26.25" customHeight="1" x14ac:dyDescent="0.25">
      <c r="A30" s="2" t="s">
        <v>1333</v>
      </c>
      <c r="B30" s="103" t="s">
        <v>1130</v>
      </c>
      <c r="C30" s="114"/>
      <c r="D30" s="162"/>
      <c r="E30" s="53"/>
      <c r="F30" s="59"/>
      <c r="G30" s="120"/>
      <c r="H30" s="115"/>
      <c r="I30" s="59"/>
      <c r="J30" s="53"/>
      <c r="K30" s="59"/>
      <c r="L30" s="59"/>
      <c r="M30" s="132"/>
      <c r="N30" s="53"/>
      <c r="O30" s="59"/>
      <c r="P30" s="172"/>
    </row>
    <row r="31" spans="1:17" x14ac:dyDescent="0.25">
      <c r="A31" s="2" t="s">
        <v>1333</v>
      </c>
      <c r="B31" s="99" t="s">
        <v>1131</v>
      </c>
      <c r="C31" s="114"/>
      <c r="D31" s="162"/>
      <c r="E31" s="53"/>
      <c r="F31" s="59"/>
      <c r="G31" s="120"/>
      <c r="H31" s="115"/>
      <c r="I31" s="59"/>
      <c r="J31" s="53"/>
      <c r="K31" s="59"/>
      <c r="L31" s="59"/>
      <c r="M31" s="132"/>
      <c r="N31" s="53"/>
      <c r="O31" s="59"/>
      <c r="P31" s="172"/>
    </row>
    <row r="32" spans="1:17" ht="26.25" customHeight="1" x14ac:dyDescent="0.25">
      <c r="A32" s="2" t="s">
        <v>1333</v>
      </c>
      <c r="B32" s="103" t="s">
        <v>1183</v>
      </c>
      <c r="C32" s="114"/>
      <c r="D32" s="162"/>
      <c r="E32" s="53"/>
      <c r="F32" s="59"/>
      <c r="G32" s="120"/>
      <c r="H32" s="115"/>
      <c r="I32" s="59"/>
      <c r="J32" s="53"/>
      <c r="K32" s="59"/>
      <c r="L32" s="59"/>
      <c r="M32" s="132"/>
      <c r="N32" s="53"/>
      <c r="O32" s="59"/>
      <c r="P32" s="172"/>
    </row>
    <row r="33" spans="1:17" x14ac:dyDescent="0.25">
      <c r="A33" s="2"/>
      <c r="B33" s="105" t="s">
        <v>601</v>
      </c>
      <c r="C33" s="114"/>
      <c r="D33" s="162"/>
      <c r="E33" s="53"/>
      <c r="F33" s="59"/>
      <c r="G33" s="120"/>
      <c r="H33" s="115"/>
      <c r="I33" s="59"/>
      <c r="J33" s="53"/>
      <c r="K33" s="59"/>
      <c r="L33" s="59"/>
      <c r="M33" s="132"/>
      <c r="N33" s="53"/>
      <c r="O33" s="59"/>
      <c r="P33" s="172"/>
    </row>
    <row r="34" spans="1:17" x14ac:dyDescent="0.25">
      <c r="A34" s="19" t="s">
        <v>1354</v>
      </c>
      <c r="B34" s="30" t="s">
        <v>970</v>
      </c>
      <c r="C34" s="114">
        <f>+Q34*0.05</f>
        <v>1175.9710583595509</v>
      </c>
      <c r="D34" s="162">
        <f>C34/8</f>
        <v>146.99638229494386</v>
      </c>
      <c r="E34" s="53">
        <f>+Q34*0.075</f>
        <v>1763.9565875393262</v>
      </c>
      <c r="F34" s="163">
        <f>E34/8</f>
        <v>220.49457344241577</v>
      </c>
      <c r="G34" s="120">
        <f>+Q34*0.105</f>
        <v>2469.5392225550568</v>
      </c>
      <c r="H34" s="162">
        <f>G34/8</f>
        <v>308.6924028193821</v>
      </c>
      <c r="I34" s="59">
        <f>+Q34*1.04</f>
        <v>24460.198013878657</v>
      </c>
      <c r="J34" s="53">
        <f>+I34*0.075</f>
        <v>1834.5148510408992</v>
      </c>
      <c r="K34" s="59">
        <f>I34/8</f>
        <v>3057.5247517348321</v>
      </c>
      <c r="L34" s="59">
        <f>J34/8</f>
        <v>229.3143563801124</v>
      </c>
      <c r="M34" s="132">
        <f>+I34*1.045</f>
        <v>25560.906924503193</v>
      </c>
      <c r="N34" s="53">
        <f>+M34*0.055</f>
        <v>1405.8498808476756</v>
      </c>
      <c r="O34" s="59">
        <f>M34/8</f>
        <v>3195.1133655628992</v>
      </c>
      <c r="P34" s="115">
        <f>N34/8</f>
        <v>175.73123510595946</v>
      </c>
      <c r="Q34" s="48">
        <v>23519.421167191016</v>
      </c>
    </row>
    <row r="35" spans="1:17" x14ac:dyDescent="0.25">
      <c r="A35" s="2" t="s">
        <v>1333</v>
      </c>
      <c r="B35" s="103" t="s">
        <v>558</v>
      </c>
      <c r="C35" s="114"/>
      <c r="D35" s="162"/>
      <c r="E35" s="53"/>
      <c r="F35" s="59"/>
      <c r="G35" s="120"/>
      <c r="H35" s="115"/>
      <c r="I35" s="59"/>
      <c r="J35" s="53"/>
      <c r="K35" s="59"/>
      <c r="L35" s="59"/>
      <c r="M35" s="132"/>
      <c r="N35" s="53"/>
      <c r="O35" s="59"/>
      <c r="P35" s="172"/>
    </row>
    <row r="36" spans="1:17" x14ac:dyDescent="0.25">
      <c r="A36" s="2" t="s">
        <v>1333</v>
      </c>
      <c r="B36" s="99" t="s">
        <v>1184</v>
      </c>
      <c r="C36" s="114"/>
      <c r="D36" s="162"/>
      <c r="E36" s="53"/>
      <c r="F36" s="59"/>
      <c r="G36" s="120"/>
      <c r="H36" s="115"/>
      <c r="I36" s="59"/>
      <c r="J36" s="53"/>
      <c r="K36" s="59"/>
      <c r="L36" s="59"/>
      <c r="M36" s="132"/>
      <c r="N36" s="53"/>
      <c r="O36" s="59"/>
      <c r="P36" s="172"/>
    </row>
    <row r="37" spans="1:17" x14ac:dyDescent="0.25">
      <c r="A37" s="2" t="s">
        <v>1333</v>
      </c>
      <c r="B37" s="99" t="s">
        <v>1185</v>
      </c>
      <c r="C37" s="114"/>
      <c r="D37" s="162"/>
      <c r="E37" s="53"/>
      <c r="F37" s="59"/>
      <c r="G37" s="120"/>
      <c r="H37" s="115"/>
      <c r="I37" s="59"/>
      <c r="J37" s="53"/>
      <c r="K37" s="59"/>
      <c r="L37" s="59"/>
      <c r="M37" s="132"/>
      <c r="N37" s="53"/>
      <c r="O37" s="59"/>
      <c r="P37" s="172"/>
    </row>
    <row r="38" spans="1:17" x14ac:dyDescent="0.25">
      <c r="A38" s="2" t="s">
        <v>1333</v>
      </c>
      <c r="B38" s="99" t="s">
        <v>281</v>
      </c>
      <c r="C38" s="114"/>
      <c r="D38" s="162"/>
      <c r="E38" s="53"/>
      <c r="F38" s="59"/>
      <c r="G38" s="120"/>
      <c r="H38" s="115"/>
      <c r="I38" s="59"/>
      <c r="J38" s="53"/>
      <c r="K38" s="59"/>
      <c r="L38" s="59"/>
      <c r="M38" s="132"/>
      <c r="N38" s="53"/>
      <c r="O38" s="59"/>
      <c r="P38" s="172"/>
    </row>
    <row r="39" spans="1:17" x14ac:dyDescent="0.25">
      <c r="A39" s="2" t="s">
        <v>1333</v>
      </c>
      <c r="B39" s="99" t="s">
        <v>282</v>
      </c>
      <c r="C39" s="114"/>
      <c r="D39" s="162"/>
      <c r="E39" s="53"/>
      <c r="F39" s="59"/>
      <c r="G39" s="120"/>
      <c r="H39" s="115"/>
      <c r="I39" s="59"/>
      <c r="J39" s="53"/>
      <c r="K39" s="59"/>
      <c r="L39" s="59"/>
      <c r="M39" s="132"/>
      <c r="N39" s="53"/>
      <c r="O39" s="59"/>
      <c r="P39" s="172"/>
    </row>
    <row r="40" spans="1:17" x14ac:dyDescent="0.25">
      <c r="A40" s="2" t="s">
        <v>1333</v>
      </c>
      <c r="B40" s="99" t="s">
        <v>283</v>
      </c>
      <c r="C40" s="114"/>
      <c r="D40" s="162"/>
      <c r="E40" s="53"/>
      <c r="F40" s="59"/>
      <c r="G40" s="120"/>
      <c r="H40" s="115"/>
      <c r="I40" s="59"/>
      <c r="J40" s="53"/>
      <c r="K40" s="59"/>
      <c r="L40" s="59"/>
      <c r="M40" s="132"/>
      <c r="N40" s="53"/>
      <c r="O40" s="59"/>
      <c r="P40" s="172"/>
    </row>
    <row r="41" spans="1:17" x14ac:dyDescent="0.25">
      <c r="A41" s="2" t="s">
        <v>1333</v>
      </c>
      <c r="B41" s="99" t="s">
        <v>284</v>
      </c>
      <c r="C41" s="114"/>
      <c r="D41" s="162"/>
      <c r="E41" s="53"/>
      <c r="F41" s="59"/>
      <c r="G41" s="120"/>
      <c r="H41" s="115"/>
      <c r="I41" s="59"/>
      <c r="J41" s="53"/>
      <c r="K41" s="59"/>
      <c r="L41" s="59"/>
      <c r="M41" s="132"/>
      <c r="N41" s="53"/>
      <c r="O41" s="59"/>
      <c r="P41" s="172"/>
    </row>
    <row r="42" spans="1:17" x14ac:dyDescent="0.25">
      <c r="A42" s="2" t="s">
        <v>1333</v>
      </c>
      <c r="B42" s="99" t="s">
        <v>285</v>
      </c>
      <c r="C42" s="114"/>
      <c r="D42" s="162"/>
      <c r="E42" s="53"/>
      <c r="F42" s="59"/>
      <c r="G42" s="120"/>
      <c r="H42" s="115"/>
      <c r="I42" s="59"/>
      <c r="J42" s="53"/>
      <c r="K42" s="59"/>
      <c r="L42" s="59"/>
      <c r="M42" s="132"/>
      <c r="N42" s="53"/>
      <c r="O42" s="59"/>
      <c r="P42" s="172"/>
    </row>
    <row r="43" spans="1:17" x14ac:dyDescent="0.25">
      <c r="A43" s="2" t="s">
        <v>1333</v>
      </c>
      <c r="B43" s="99" t="s">
        <v>286</v>
      </c>
      <c r="C43" s="114"/>
      <c r="D43" s="162"/>
      <c r="E43" s="53"/>
      <c r="F43" s="59"/>
      <c r="G43" s="120"/>
      <c r="H43" s="115"/>
      <c r="I43" s="59"/>
      <c r="J43" s="53"/>
      <c r="K43" s="59"/>
      <c r="L43" s="59"/>
      <c r="M43" s="132"/>
      <c r="N43" s="53"/>
      <c r="O43" s="59"/>
      <c r="P43" s="172"/>
    </row>
    <row r="44" spans="1:17" x14ac:dyDescent="0.25">
      <c r="A44" s="2" t="s">
        <v>1333</v>
      </c>
      <c r="B44" s="99" t="s">
        <v>287</v>
      </c>
      <c r="C44" s="114"/>
      <c r="D44" s="162"/>
      <c r="E44" s="53"/>
      <c r="F44" s="59"/>
      <c r="G44" s="120"/>
      <c r="H44" s="115"/>
      <c r="I44" s="59"/>
      <c r="J44" s="53"/>
      <c r="K44" s="59"/>
      <c r="L44" s="59"/>
      <c r="M44" s="132"/>
      <c r="N44" s="53"/>
      <c r="O44" s="59"/>
      <c r="P44" s="172"/>
    </row>
    <row r="45" spans="1:17" x14ac:dyDescent="0.25">
      <c r="A45" s="2" t="s">
        <v>1333</v>
      </c>
      <c r="B45" s="99" t="s">
        <v>288</v>
      </c>
      <c r="C45" s="114"/>
      <c r="D45" s="162"/>
      <c r="E45" s="53"/>
      <c r="F45" s="59"/>
      <c r="G45" s="120"/>
      <c r="H45" s="115"/>
      <c r="I45" s="59"/>
      <c r="J45" s="53"/>
      <c r="K45" s="59"/>
      <c r="L45" s="59"/>
      <c r="M45" s="132"/>
      <c r="N45" s="53"/>
      <c r="O45" s="59"/>
      <c r="P45" s="172"/>
    </row>
    <row r="46" spans="1:17" x14ac:dyDescent="0.25">
      <c r="A46" s="2" t="s">
        <v>1333</v>
      </c>
      <c r="B46" s="99" t="s">
        <v>289</v>
      </c>
      <c r="C46" s="114"/>
      <c r="D46" s="162"/>
      <c r="E46" s="53"/>
      <c r="F46" s="59"/>
      <c r="G46" s="120"/>
      <c r="H46" s="115"/>
      <c r="I46" s="59"/>
      <c r="J46" s="53"/>
      <c r="K46" s="59"/>
      <c r="L46" s="59"/>
      <c r="M46" s="132"/>
      <c r="N46" s="53"/>
      <c r="O46" s="59"/>
      <c r="P46" s="172"/>
    </row>
    <row r="47" spans="1:17" x14ac:dyDescent="0.25">
      <c r="A47" s="2" t="s">
        <v>1333</v>
      </c>
      <c r="B47" s="99" t="s">
        <v>290</v>
      </c>
      <c r="C47" s="114"/>
      <c r="D47" s="162"/>
      <c r="E47" s="53"/>
      <c r="F47" s="59"/>
      <c r="G47" s="120"/>
      <c r="H47" s="115"/>
      <c r="I47" s="59"/>
      <c r="J47" s="53"/>
      <c r="K47" s="59"/>
      <c r="L47" s="59"/>
      <c r="M47" s="132"/>
      <c r="N47" s="53"/>
      <c r="O47" s="59"/>
      <c r="P47" s="172"/>
    </row>
    <row r="48" spans="1:17" x14ac:dyDescent="0.25">
      <c r="A48" s="7"/>
      <c r="B48" s="99" t="s">
        <v>291</v>
      </c>
      <c r="C48" s="114"/>
      <c r="D48" s="162"/>
      <c r="E48" s="53"/>
      <c r="F48" s="59"/>
      <c r="G48" s="120"/>
      <c r="H48" s="115"/>
      <c r="I48" s="59"/>
      <c r="J48" s="53"/>
      <c r="K48" s="59"/>
      <c r="L48" s="59"/>
      <c r="M48" s="132"/>
      <c r="N48" s="53"/>
      <c r="O48" s="59"/>
      <c r="P48" s="172"/>
    </row>
    <row r="49" spans="1:17" x14ac:dyDescent="0.25">
      <c r="A49" s="2" t="s">
        <v>1333</v>
      </c>
      <c r="B49" s="99" t="s">
        <v>292</v>
      </c>
      <c r="C49" s="114"/>
      <c r="D49" s="162"/>
      <c r="E49" s="53"/>
      <c r="F49" s="59"/>
      <c r="G49" s="120"/>
      <c r="H49" s="115"/>
      <c r="I49" s="59"/>
      <c r="J49" s="53"/>
      <c r="K49" s="59"/>
      <c r="L49" s="59"/>
      <c r="M49" s="132"/>
      <c r="N49" s="53"/>
      <c r="O49" s="59"/>
      <c r="P49" s="172"/>
    </row>
    <row r="50" spans="1:17" x14ac:dyDescent="0.25">
      <c r="A50" s="2" t="s">
        <v>1333</v>
      </c>
      <c r="B50" s="99" t="s">
        <v>293</v>
      </c>
      <c r="C50" s="114"/>
      <c r="D50" s="162"/>
      <c r="E50" s="53"/>
      <c r="F50" s="59"/>
      <c r="G50" s="120"/>
      <c r="H50" s="115"/>
      <c r="I50" s="59"/>
      <c r="J50" s="53"/>
      <c r="K50" s="59"/>
      <c r="L50" s="59"/>
      <c r="M50" s="132"/>
      <c r="N50" s="53"/>
      <c r="O50" s="59"/>
      <c r="P50" s="172"/>
    </row>
    <row r="51" spans="1:17" x14ac:dyDescent="0.25">
      <c r="A51" s="2" t="s">
        <v>1333</v>
      </c>
      <c r="B51" s="99" t="s">
        <v>294</v>
      </c>
      <c r="C51" s="114"/>
      <c r="D51" s="162"/>
      <c r="E51" s="53"/>
      <c r="F51" s="59"/>
      <c r="G51" s="120"/>
      <c r="H51" s="115"/>
      <c r="I51" s="59"/>
      <c r="J51" s="53"/>
      <c r="K51" s="59"/>
      <c r="L51" s="59"/>
      <c r="M51" s="132"/>
      <c r="N51" s="53"/>
      <c r="O51" s="59"/>
      <c r="P51" s="172"/>
    </row>
    <row r="52" spans="1:17" ht="24.9" customHeight="1" x14ac:dyDescent="0.25">
      <c r="A52" s="2"/>
      <c r="B52" s="98" t="s">
        <v>218</v>
      </c>
      <c r="C52" s="114"/>
      <c r="D52" s="162"/>
      <c r="E52" s="53"/>
      <c r="F52" s="59"/>
      <c r="G52" s="120"/>
      <c r="H52" s="115"/>
      <c r="I52" s="59"/>
      <c r="J52" s="53"/>
      <c r="K52" s="59"/>
      <c r="L52" s="59"/>
      <c r="M52" s="132"/>
      <c r="N52" s="53"/>
      <c r="O52" s="59"/>
      <c r="P52" s="172"/>
    </row>
    <row r="53" spans="1:17" x14ac:dyDescent="0.25">
      <c r="A53" s="2"/>
      <c r="B53" s="105" t="s">
        <v>236</v>
      </c>
      <c r="C53" s="114"/>
      <c r="D53" s="162"/>
      <c r="E53" s="53"/>
      <c r="F53" s="59"/>
      <c r="G53" s="120"/>
      <c r="H53" s="115"/>
      <c r="I53" s="59"/>
      <c r="J53" s="53"/>
      <c r="K53" s="59"/>
      <c r="L53" s="59"/>
      <c r="M53" s="132"/>
      <c r="N53" s="53"/>
      <c r="O53" s="59"/>
      <c r="P53" s="172"/>
    </row>
    <row r="54" spans="1:17" x14ac:dyDescent="0.25">
      <c r="A54" s="19" t="s">
        <v>1355</v>
      </c>
      <c r="B54" s="30" t="s">
        <v>653</v>
      </c>
      <c r="C54" s="114">
        <f>+Q54*0.05</f>
        <v>1310.7654987622986</v>
      </c>
      <c r="D54" s="162">
        <f>C54/8</f>
        <v>163.84568734528733</v>
      </c>
      <c r="E54" s="53">
        <f>+Q54*0.075</f>
        <v>1966.1482481434477</v>
      </c>
      <c r="F54" s="163">
        <f>E54/8</f>
        <v>245.76853101793097</v>
      </c>
      <c r="G54" s="120">
        <f>+Q54*0.105</f>
        <v>2752.6075474008267</v>
      </c>
      <c r="H54" s="162">
        <f>G54/8</f>
        <v>344.07594342510333</v>
      </c>
      <c r="I54" s="59">
        <f>+Q54*1.04</f>
        <v>27263.92237425581</v>
      </c>
      <c r="J54" s="53">
        <f>+I54*0.075</f>
        <v>2044.7941780691856</v>
      </c>
      <c r="K54" s="59">
        <f>I54/8</f>
        <v>3407.9902967819762</v>
      </c>
      <c r="L54" s="59">
        <f>J54/8</f>
        <v>255.5992722586482</v>
      </c>
      <c r="M54" s="132">
        <f>+I54*1.045</f>
        <v>28490.798881097318</v>
      </c>
      <c r="N54" s="53">
        <f>+M54*0.055</f>
        <v>1566.9939384603524</v>
      </c>
      <c r="O54" s="59">
        <f>M54/8</f>
        <v>3561.3498601371648</v>
      </c>
      <c r="P54" s="115">
        <f>N54/8</f>
        <v>195.87424230754405</v>
      </c>
      <c r="Q54" s="48">
        <v>26215.309975245971</v>
      </c>
    </row>
    <row r="55" spans="1:17" x14ac:dyDescent="0.25">
      <c r="A55" s="2" t="s">
        <v>1333</v>
      </c>
      <c r="B55" s="103" t="s">
        <v>558</v>
      </c>
      <c r="C55" s="114"/>
      <c r="D55" s="162"/>
      <c r="E55" s="53"/>
      <c r="F55" s="59"/>
      <c r="G55" s="120"/>
      <c r="H55" s="115"/>
      <c r="I55" s="59"/>
      <c r="J55" s="53"/>
      <c r="K55" s="59"/>
      <c r="L55" s="59"/>
      <c r="M55" s="132"/>
      <c r="N55" s="53"/>
      <c r="O55" s="59"/>
      <c r="P55" s="172"/>
    </row>
    <row r="56" spans="1:17" x14ac:dyDescent="0.25">
      <c r="A56" s="2" t="s">
        <v>1333</v>
      </c>
      <c r="B56" s="99" t="s">
        <v>295</v>
      </c>
      <c r="C56" s="114"/>
      <c r="D56" s="162"/>
      <c r="E56" s="53"/>
      <c r="F56" s="59"/>
      <c r="G56" s="120"/>
      <c r="H56" s="115"/>
      <c r="I56" s="59"/>
      <c r="J56" s="53"/>
      <c r="K56" s="59"/>
      <c r="L56" s="59"/>
      <c r="M56" s="132"/>
      <c r="N56" s="53"/>
      <c r="O56" s="59"/>
      <c r="P56" s="172"/>
    </row>
    <row r="57" spans="1:17" x14ac:dyDescent="0.25">
      <c r="A57" s="2" t="s">
        <v>1333</v>
      </c>
      <c r="B57" s="99" t="s">
        <v>500</v>
      </c>
      <c r="C57" s="114"/>
      <c r="D57" s="162"/>
      <c r="E57" s="53"/>
      <c r="F57" s="59"/>
      <c r="G57" s="120"/>
      <c r="H57" s="115"/>
      <c r="I57" s="59"/>
      <c r="J57" s="53"/>
      <c r="K57" s="59"/>
      <c r="L57" s="59"/>
      <c r="M57" s="132"/>
      <c r="N57" s="53"/>
      <c r="O57" s="59"/>
      <c r="P57" s="172"/>
    </row>
    <row r="58" spans="1:17" ht="25.5" customHeight="1" x14ac:dyDescent="0.25">
      <c r="A58" s="2" t="s">
        <v>1333</v>
      </c>
      <c r="B58" s="103" t="s">
        <v>1387</v>
      </c>
      <c r="C58" s="114"/>
      <c r="D58" s="162"/>
      <c r="E58" s="53"/>
      <c r="F58" s="59"/>
      <c r="G58" s="120"/>
      <c r="H58" s="115"/>
      <c r="I58" s="59"/>
      <c r="J58" s="53"/>
      <c r="K58" s="59"/>
      <c r="L58" s="59"/>
      <c r="M58" s="132"/>
      <c r="N58" s="53"/>
      <c r="O58" s="59"/>
      <c r="P58" s="172"/>
    </row>
    <row r="59" spans="1:17" x14ac:dyDescent="0.25">
      <c r="A59" s="2" t="s">
        <v>1333</v>
      </c>
      <c r="B59" s="99" t="s">
        <v>1388</v>
      </c>
      <c r="C59" s="114"/>
      <c r="D59" s="162"/>
      <c r="E59" s="53"/>
      <c r="F59" s="59"/>
      <c r="G59" s="120"/>
      <c r="H59" s="115"/>
      <c r="I59" s="59"/>
      <c r="J59" s="53"/>
      <c r="K59" s="59"/>
      <c r="L59" s="59"/>
      <c r="M59" s="132"/>
      <c r="N59" s="53"/>
      <c r="O59" s="59"/>
      <c r="P59" s="172"/>
    </row>
    <row r="60" spans="1:17" x14ac:dyDescent="0.25">
      <c r="A60" s="2" t="s">
        <v>1333</v>
      </c>
      <c r="B60" s="99" t="s">
        <v>1389</v>
      </c>
      <c r="C60" s="114"/>
      <c r="D60" s="162"/>
      <c r="E60" s="53"/>
      <c r="F60" s="59"/>
      <c r="G60" s="120"/>
      <c r="H60" s="115"/>
      <c r="I60" s="59"/>
      <c r="J60" s="53"/>
      <c r="K60" s="59"/>
      <c r="L60" s="59"/>
      <c r="M60" s="132"/>
      <c r="N60" s="53"/>
      <c r="O60" s="59"/>
      <c r="P60" s="172"/>
    </row>
    <row r="61" spans="1:17" x14ac:dyDescent="0.25">
      <c r="A61" s="2" t="s">
        <v>1333</v>
      </c>
      <c r="B61" s="99" t="s">
        <v>1390</v>
      </c>
      <c r="C61" s="114"/>
      <c r="D61" s="162"/>
      <c r="E61" s="53"/>
      <c r="F61" s="59"/>
      <c r="G61" s="120"/>
      <c r="H61" s="115"/>
      <c r="I61" s="59"/>
      <c r="J61" s="53"/>
      <c r="K61" s="59"/>
      <c r="L61" s="59"/>
      <c r="M61" s="132"/>
      <c r="N61" s="53"/>
      <c r="O61" s="59"/>
      <c r="P61" s="172"/>
    </row>
    <row r="62" spans="1:17" x14ac:dyDescent="0.25">
      <c r="A62" s="19" t="s">
        <v>1356</v>
      </c>
      <c r="B62" s="30" t="s">
        <v>968</v>
      </c>
      <c r="C62" s="114">
        <f>+Q62*0.05</f>
        <v>1238.5439930679051</v>
      </c>
      <c r="D62" s="162">
        <f>C62/8</f>
        <v>154.81799913348814</v>
      </c>
      <c r="E62" s="53">
        <f>+Q62*0.075</f>
        <v>1857.8159896018576</v>
      </c>
      <c r="F62" s="163">
        <f>E62/8</f>
        <v>232.2269987002322</v>
      </c>
      <c r="G62" s="120">
        <f>+Q62*0.105</f>
        <v>2600.9423854426004</v>
      </c>
      <c r="H62" s="162">
        <f>G62/8</f>
        <v>325.11779818032505</v>
      </c>
      <c r="I62" s="59">
        <f>+Q62*1.04</f>
        <v>25761.715055812427</v>
      </c>
      <c r="J62" s="53">
        <f>+I62*0.075</f>
        <v>1932.1286291859319</v>
      </c>
      <c r="K62" s="59">
        <f>I62/8</f>
        <v>3220.2143819765533</v>
      </c>
      <c r="L62" s="59">
        <f>J62/8</f>
        <v>241.51607864824149</v>
      </c>
      <c r="M62" s="132">
        <f>+I62*1.045</f>
        <v>26920.992233323985</v>
      </c>
      <c r="N62" s="53">
        <f>+M62*0.055</f>
        <v>1480.6545728328192</v>
      </c>
      <c r="O62" s="59">
        <f>M62/8</f>
        <v>3365.1240291654981</v>
      </c>
      <c r="P62" s="115">
        <f>N62/8</f>
        <v>185.0818216041024</v>
      </c>
      <c r="Q62" s="48">
        <v>24770.879861358102</v>
      </c>
    </row>
    <row r="63" spans="1:17" x14ac:dyDescent="0.25">
      <c r="A63" s="2" t="s">
        <v>1333</v>
      </c>
      <c r="B63" s="103" t="s">
        <v>558</v>
      </c>
      <c r="C63" s="114"/>
      <c r="D63" s="162"/>
      <c r="E63" s="53"/>
      <c r="F63" s="59"/>
      <c r="G63" s="120"/>
      <c r="H63" s="115"/>
      <c r="I63" s="59"/>
      <c r="J63" s="53"/>
      <c r="K63" s="59"/>
      <c r="L63" s="59"/>
      <c r="M63" s="132"/>
      <c r="N63" s="53"/>
      <c r="O63" s="59"/>
      <c r="P63" s="172"/>
    </row>
    <row r="64" spans="1:17" x14ac:dyDescent="0.25">
      <c r="A64" s="2" t="s">
        <v>1333</v>
      </c>
      <c r="B64" s="99" t="s">
        <v>1391</v>
      </c>
      <c r="C64" s="114"/>
      <c r="D64" s="162"/>
      <c r="E64" s="53"/>
      <c r="F64" s="59"/>
      <c r="G64" s="120"/>
      <c r="H64" s="115"/>
      <c r="I64" s="59"/>
      <c r="J64" s="53"/>
      <c r="K64" s="59"/>
      <c r="L64" s="59"/>
      <c r="M64" s="132"/>
      <c r="N64" s="53"/>
      <c r="O64" s="59"/>
      <c r="P64" s="172"/>
    </row>
    <row r="65" spans="1:17" x14ac:dyDescent="0.25">
      <c r="A65" s="2" t="s">
        <v>1333</v>
      </c>
      <c r="B65" s="99" t="s">
        <v>998</v>
      </c>
      <c r="C65" s="114"/>
      <c r="D65" s="162"/>
      <c r="E65" s="53"/>
      <c r="F65" s="59"/>
      <c r="G65" s="120"/>
      <c r="H65" s="115"/>
      <c r="I65" s="59"/>
      <c r="J65" s="53"/>
      <c r="K65" s="59"/>
      <c r="L65" s="59"/>
      <c r="M65" s="132"/>
      <c r="N65" s="53"/>
      <c r="O65" s="59"/>
      <c r="P65" s="172"/>
    </row>
    <row r="66" spans="1:17" x14ac:dyDescent="0.25">
      <c r="A66" s="2" t="s">
        <v>1333</v>
      </c>
      <c r="B66" s="99" t="s">
        <v>999</v>
      </c>
      <c r="C66" s="114"/>
      <c r="D66" s="162"/>
      <c r="E66" s="53"/>
      <c r="F66" s="59"/>
      <c r="G66" s="120"/>
      <c r="H66" s="115"/>
      <c r="I66" s="59"/>
      <c r="J66" s="53"/>
      <c r="K66" s="59"/>
      <c r="L66" s="59"/>
      <c r="M66" s="132"/>
      <c r="N66" s="53"/>
      <c r="O66" s="59"/>
      <c r="P66" s="172"/>
    </row>
    <row r="67" spans="1:17" ht="25.5" customHeight="1" x14ac:dyDescent="0.25">
      <c r="A67" s="2" t="s">
        <v>1333</v>
      </c>
      <c r="B67" s="103" t="s">
        <v>1000</v>
      </c>
      <c r="C67" s="114"/>
      <c r="D67" s="162"/>
      <c r="E67" s="53"/>
      <c r="F67" s="59"/>
      <c r="G67" s="120"/>
      <c r="H67" s="115"/>
      <c r="I67" s="59"/>
      <c r="J67" s="53"/>
      <c r="K67" s="59"/>
      <c r="L67" s="59"/>
      <c r="M67" s="132"/>
      <c r="N67" s="53"/>
      <c r="O67" s="59"/>
      <c r="P67" s="172"/>
    </row>
    <row r="68" spans="1:17" x14ac:dyDescent="0.25">
      <c r="A68" s="2" t="s">
        <v>1333</v>
      </c>
      <c r="B68" s="99" t="s">
        <v>1001</v>
      </c>
      <c r="C68" s="114"/>
      <c r="D68" s="162"/>
      <c r="E68" s="53"/>
      <c r="F68" s="59"/>
      <c r="G68" s="120"/>
      <c r="H68" s="115"/>
      <c r="I68" s="59"/>
      <c r="J68" s="53"/>
      <c r="K68" s="59"/>
      <c r="L68" s="59"/>
      <c r="M68" s="132"/>
      <c r="N68" s="53"/>
      <c r="O68" s="59"/>
      <c r="P68" s="172"/>
    </row>
    <row r="69" spans="1:17" x14ac:dyDescent="0.25">
      <c r="A69" s="2" t="s">
        <v>1333</v>
      </c>
      <c r="B69" s="99" t="s">
        <v>1002</v>
      </c>
      <c r="C69" s="114"/>
      <c r="D69" s="162"/>
      <c r="E69" s="53"/>
      <c r="F69" s="59"/>
      <c r="G69" s="120"/>
      <c r="H69" s="115"/>
      <c r="I69" s="59"/>
      <c r="J69" s="53"/>
      <c r="K69" s="59"/>
      <c r="L69" s="59"/>
      <c r="M69" s="132"/>
      <c r="N69" s="53"/>
      <c r="O69" s="59"/>
      <c r="P69" s="172"/>
    </row>
    <row r="70" spans="1:17" x14ac:dyDescent="0.25">
      <c r="A70" s="2" t="s">
        <v>1333</v>
      </c>
      <c r="B70" s="99" t="s">
        <v>1003</v>
      </c>
      <c r="C70" s="114"/>
      <c r="D70" s="162"/>
      <c r="E70" s="53"/>
      <c r="F70" s="59"/>
      <c r="G70" s="120"/>
      <c r="H70" s="115"/>
      <c r="I70" s="59"/>
      <c r="J70" s="53"/>
      <c r="K70" s="59"/>
      <c r="L70" s="59"/>
      <c r="M70" s="132"/>
      <c r="N70" s="53"/>
      <c r="O70" s="59"/>
      <c r="P70" s="172"/>
    </row>
    <row r="71" spans="1:17" x14ac:dyDescent="0.25">
      <c r="A71" s="2" t="s">
        <v>1333</v>
      </c>
      <c r="B71" s="99" t="s">
        <v>1004</v>
      </c>
      <c r="C71" s="114"/>
      <c r="D71" s="162"/>
      <c r="E71" s="53"/>
      <c r="F71" s="59"/>
      <c r="G71" s="120"/>
      <c r="H71" s="115"/>
      <c r="I71" s="59"/>
      <c r="J71" s="53"/>
      <c r="K71" s="59"/>
      <c r="L71" s="59"/>
      <c r="M71" s="132"/>
      <c r="N71" s="53"/>
      <c r="O71" s="59"/>
      <c r="P71" s="172"/>
    </row>
    <row r="72" spans="1:17" x14ac:dyDescent="0.25">
      <c r="A72" s="19" t="s">
        <v>1357</v>
      </c>
      <c r="B72" s="30" t="s">
        <v>970</v>
      </c>
      <c r="C72" s="114">
        <f>+Q72*0.05</f>
        <v>1175.9710583595509</v>
      </c>
      <c r="D72" s="162">
        <f>C72/8</f>
        <v>146.99638229494386</v>
      </c>
      <c r="E72" s="53">
        <f>+Q72*0.075</f>
        <v>1763.9565875393262</v>
      </c>
      <c r="F72" s="163">
        <f>E72/8</f>
        <v>220.49457344241577</v>
      </c>
      <c r="G72" s="120">
        <f>+Q72*0.105</f>
        <v>2469.5392225550568</v>
      </c>
      <c r="H72" s="162">
        <f>G72/8</f>
        <v>308.6924028193821</v>
      </c>
      <c r="I72" s="59">
        <f>+Q72*1.04</f>
        <v>24460.198013878657</v>
      </c>
      <c r="J72" s="53">
        <f>+I72*0.075</f>
        <v>1834.5148510408992</v>
      </c>
      <c r="K72" s="59">
        <f>I72/8</f>
        <v>3057.5247517348321</v>
      </c>
      <c r="L72" s="59">
        <f>J72/8</f>
        <v>229.3143563801124</v>
      </c>
      <c r="M72" s="132">
        <f>+I72*1.045</f>
        <v>25560.906924503193</v>
      </c>
      <c r="N72" s="53">
        <f>+M72*0.055</f>
        <v>1405.8498808476756</v>
      </c>
      <c r="O72" s="59">
        <f>M72/8</f>
        <v>3195.1133655628992</v>
      </c>
      <c r="P72" s="115">
        <f>N72/8</f>
        <v>175.73123510595946</v>
      </c>
      <c r="Q72" s="48">
        <v>23519.421167191016</v>
      </c>
    </row>
    <row r="73" spans="1:17" x14ac:dyDescent="0.25">
      <c r="A73" s="2" t="s">
        <v>1333</v>
      </c>
      <c r="B73" s="103" t="s">
        <v>558</v>
      </c>
      <c r="C73" s="114"/>
      <c r="D73" s="162"/>
      <c r="E73" s="53"/>
      <c r="F73" s="59"/>
      <c r="G73" s="120"/>
      <c r="H73" s="115"/>
      <c r="I73" s="59"/>
      <c r="J73" s="53"/>
      <c r="K73" s="59"/>
      <c r="L73" s="59"/>
      <c r="M73" s="132"/>
      <c r="N73" s="53"/>
      <c r="O73" s="59"/>
      <c r="P73" s="172"/>
    </row>
    <row r="74" spans="1:17" x14ac:dyDescent="0.25">
      <c r="A74" s="2" t="s">
        <v>1333</v>
      </c>
      <c r="B74" s="99" t="s">
        <v>1005</v>
      </c>
      <c r="C74" s="114"/>
      <c r="D74" s="162"/>
      <c r="E74" s="53"/>
      <c r="F74" s="59"/>
      <c r="G74" s="120"/>
      <c r="H74" s="115"/>
      <c r="I74" s="59"/>
      <c r="J74" s="53"/>
      <c r="K74" s="59"/>
      <c r="L74" s="59"/>
      <c r="M74" s="132"/>
      <c r="N74" s="53"/>
      <c r="O74" s="59"/>
      <c r="P74" s="172"/>
    </row>
    <row r="75" spans="1:17" x14ac:dyDescent="0.25">
      <c r="A75" s="2" t="s">
        <v>1333</v>
      </c>
      <c r="B75" s="99" t="s">
        <v>1006</v>
      </c>
      <c r="C75" s="114"/>
      <c r="D75" s="162"/>
      <c r="E75" s="53"/>
      <c r="F75" s="59"/>
      <c r="G75" s="120"/>
      <c r="H75" s="115"/>
      <c r="I75" s="59"/>
      <c r="J75" s="53"/>
      <c r="K75" s="59"/>
      <c r="L75" s="59"/>
      <c r="M75" s="132"/>
      <c r="N75" s="53"/>
      <c r="O75" s="59"/>
      <c r="P75" s="172"/>
    </row>
    <row r="76" spans="1:17" x14ac:dyDescent="0.25">
      <c r="A76" s="2" t="s">
        <v>1333</v>
      </c>
      <c r="B76" s="99" t="s">
        <v>1007</v>
      </c>
      <c r="C76" s="114"/>
      <c r="D76" s="162"/>
      <c r="E76" s="53"/>
      <c r="F76" s="59"/>
      <c r="G76" s="120"/>
      <c r="H76" s="115"/>
      <c r="I76" s="59"/>
      <c r="J76" s="53"/>
      <c r="K76" s="59"/>
      <c r="L76" s="59"/>
      <c r="M76" s="132"/>
      <c r="N76" s="53"/>
      <c r="O76" s="59"/>
      <c r="P76" s="172"/>
    </row>
    <row r="77" spans="1:17" x14ac:dyDescent="0.25">
      <c r="A77" s="2" t="s">
        <v>1333</v>
      </c>
      <c r="B77" s="99" t="s">
        <v>1008</v>
      </c>
      <c r="C77" s="114"/>
      <c r="D77" s="162"/>
      <c r="E77" s="53"/>
      <c r="F77" s="59"/>
      <c r="G77" s="120"/>
      <c r="H77" s="115"/>
      <c r="I77" s="59"/>
      <c r="J77" s="53"/>
      <c r="K77" s="59"/>
      <c r="L77" s="59"/>
      <c r="M77" s="132"/>
      <c r="N77" s="53"/>
      <c r="O77" s="59"/>
      <c r="P77" s="172"/>
    </row>
    <row r="78" spans="1:17" x14ac:dyDescent="0.25">
      <c r="A78" s="2" t="s">
        <v>1333</v>
      </c>
      <c r="B78" s="99" t="s">
        <v>1009</v>
      </c>
      <c r="C78" s="114"/>
      <c r="D78" s="162"/>
      <c r="E78" s="53"/>
      <c r="F78" s="59"/>
      <c r="G78" s="120"/>
      <c r="H78" s="115"/>
      <c r="I78" s="59"/>
      <c r="J78" s="53"/>
      <c r="K78" s="59"/>
      <c r="L78" s="59"/>
      <c r="M78" s="132"/>
      <c r="N78" s="53"/>
      <c r="O78" s="59"/>
      <c r="P78" s="172"/>
    </row>
    <row r="79" spans="1:17" x14ac:dyDescent="0.25">
      <c r="A79" s="2" t="s">
        <v>1333</v>
      </c>
      <c r="B79" s="99" t="s">
        <v>1010</v>
      </c>
      <c r="C79" s="114"/>
      <c r="D79" s="162"/>
      <c r="E79" s="53"/>
      <c r="F79" s="59"/>
      <c r="G79" s="120"/>
      <c r="H79" s="115"/>
      <c r="I79" s="59"/>
      <c r="J79" s="53"/>
      <c r="K79" s="59"/>
      <c r="L79" s="59"/>
      <c r="M79" s="132"/>
      <c r="N79" s="53"/>
      <c r="O79" s="59"/>
      <c r="P79" s="172"/>
    </row>
    <row r="80" spans="1:17" x14ac:dyDescent="0.25">
      <c r="A80" s="2" t="s">
        <v>1333</v>
      </c>
      <c r="B80" s="99" t="s">
        <v>1011</v>
      </c>
      <c r="C80" s="114"/>
      <c r="D80" s="162"/>
      <c r="E80" s="53"/>
      <c r="F80" s="59"/>
      <c r="G80" s="120"/>
      <c r="H80" s="115"/>
      <c r="I80" s="59"/>
      <c r="J80" s="53"/>
      <c r="K80" s="59"/>
      <c r="L80" s="59"/>
      <c r="M80" s="132"/>
      <c r="N80" s="53"/>
      <c r="O80" s="59"/>
      <c r="P80" s="172"/>
    </row>
    <row r="81" spans="1:17" x14ac:dyDescent="0.25">
      <c r="A81" s="2"/>
      <c r="B81" s="105" t="s">
        <v>219</v>
      </c>
      <c r="C81" s="114"/>
      <c r="D81" s="162"/>
      <c r="E81" s="53"/>
      <c r="F81" s="59"/>
      <c r="G81" s="120"/>
      <c r="H81" s="115"/>
      <c r="I81" s="59"/>
      <c r="J81" s="53"/>
      <c r="K81" s="59"/>
      <c r="L81" s="59"/>
      <c r="M81" s="132"/>
      <c r="N81" s="53"/>
      <c r="O81" s="59"/>
      <c r="P81" s="172"/>
    </row>
    <row r="82" spans="1:17" x14ac:dyDescent="0.25">
      <c r="A82" s="2"/>
      <c r="B82" s="105" t="s">
        <v>236</v>
      </c>
      <c r="C82" s="114"/>
      <c r="D82" s="162"/>
      <c r="E82" s="53"/>
      <c r="F82" s="59"/>
      <c r="G82" s="120"/>
      <c r="H82" s="115"/>
      <c r="I82" s="59"/>
      <c r="J82" s="53"/>
      <c r="K82" s="59"/>
      <c r="L82" s="59"/>
      <c r="M82" s="132"/>
      <c r="N82" s="53"/>
      <c r="O82" s="59"/>
      <c r="P82" s="172"/>
    </row>
    <row r="83" spans="1:17" x14ac:dyDescent="0.25">
      <c r="A83" s="19" t="s">
        <v>1358</v>
      </c>
      <c r="B83" s="30" t="s">
        <v>1319</v>
      </c>
      <c r="C83" s="114">
        <f>+Q83*0.05</f>
        <v>1310.7654987622986</v>
      </c>
      <c r="D83" s="162">
        <f>C83/8</f>
        <v>163.84568734528733</v>
      </c>
      <c r="E83" s="53">
        <f>+Q83*0.075</f>
        <v>1966.1482481434477</v>
      </c>
      <c r="F83" s="163">
        <f>E83/8</f>
        <v>245.76853101793097</v>
      </c>
      <c r="G83" s="120">
        <f>+Q83*0.105</f>
        <v>2752.6075474008267</v>
      </c>
      <c r="H83" s="162">
        <f>G83/8</f>
        <v>344.07594342510333</v>
      </c>
      <c r="I83" s="59">
        <f>+Q83*1.04</f>
        <v>27263.92237425581</v>
      </c>
      <c r="J83" s="53">
        <f>+I83*0.075</f>
        <v>2044.7941780691856</v>
      </c>
      <c r="K83" s="59">
        <f>I83/8</f>
        <v>3407.9902967819762</v>
      </c>
      <c r="L83" s="59">
        <f>J83/8</f>
        <v>255.5992722586482</v>
      </c>
      <c r="M83" s="132">
        <f>+I83*1.045</f>
        <v>28490.798881097318</v>
      </c>
      <c r="N83" s="53">
        <f>+M83*0.055</f>
        <v>1566.9939384603524</v>
      </c>
      <c r="O83" s="59">
        <f>M83/8</f>
        <v>3561.3498601371648</v>
      </c>
      <c r="P83" s="115">
        <f>N83/8</f>
        <v>195.87424230754405</v>
      </c>
      <c r="Q83" s="48">
        <v>26215.309975245971</v>
      </c>
    </row>
    <row r="84" spans="1:17" x14ac:dyDescent="0.25">
      <c r="A84" s="2" t="s">
        <v>1333</v>
      </c>
      <c r="B84" s="103" t="s">
        <v>558</v>
      </c>
      <c r="C84" s="114"/>
      <c r="D84" s="162"/>
      <c r="E84" s="53"/>
      <c r="F84" s="59"/>
      <c r="G84" s="120"/>
      <c r="H84" s="115"/>
      <c r="I84" s="59"/>
      <c r="J84" s="53"/>
      <c r="K84" s="59"/>
      <c r="L84" s="59"/>
      <c r="M84" s="132"/>
      <c r="N84" s="53"/>
      <c r="O84" s="59"/>
      <c r="P84" s="172"/>
    </row>
    <row r="85" spans="1:17" x14ac:dyDescent="0.25">
      <c r="A85" s="2" t="s">
        <v>1333</v>
      </c>
      <c r="B85" s="99" t="s">
        <v>1012</v>
      </c>
      <c r="C85" s="114"/>
      <c r="D85" s="162"/>
      <c r="E85" s="53"/>
      <c r="F85" s="59"/>
      <c r="G85" s="120"/>
      <c r="H85" s="115"/>
      <c r="I85" s="59"/>
      <c r="J85" s="53"/>
      <c r="K85" s="59"/>
      <c r="L85" s="59"/>
      <c r="M85" s="132"/>
      <c r="N85" s="53"/>
      <c r="O85" s="59"/>
      <c r="P85" s="172"/>
    </row>
    <row r="86" spans="1:17" x14ac:dyDescent="0.25">
      <c r="A86" s="2" t="s">
        <v>1333</v>
      </c>
      <c r="B86" s="99" t="s">
        <v>1013</v>
      </c>
      <c r="C86" s="114"/>
      <c r="D86" s="162"/>
      <c r="E86" s="53"/>
      <c r="F86" s="59"/>
      <c r="G86" s="120"/>
      <c r="H86" s="115"/>
      <c r="I86" s="59"/>
      <c r="J86" s="53"/>
      <c r="K86" s="59"/>
      <c r="L86" s="59"/>
      <c r="M86" s="132"/>
      <c r="N86" s="53"/>
      <c r="O86" s="59"/>
      <c r="P86" s="172"/>
    </row>
    <row r="87" spans="1:17" x14ac:dyDescent="0.25">
      <c r="A87" s="2" t="s">
        <v>1333</v>
      </c>
      <c r="B87" s="99" t="s">
        <v>1014</v>
      </c>
      <c r="C87" s="114"/>
      <c r="D87" s="162"/>
      <c r="E87" s="53"/>
      <c r="F87" s="59"/>
      <c r="G87" s="120"/>
      <c r="H87" s="115"/>
      <c r="I87" s="59"/>
      <c r="J87" s="53"/>
      <c r="K87" s="59"/>
      <c r="L87" s="59"/>
      <c r="M87" s="132"/>
      <c r="N87" s="53"/>
      <c r="O87" s="59"/>
      <c r="P87" s="172"/>
    </row>
    <row r="88" spans="1:17" x14ac:dyDescent="0.25">
      <c r="A88" s="19" t="s">
        <v>1359</v>
      </c>
      <c r="B88" s="30" t="s">
        <v>968</v>
      </c>
      <c r="C88" s="114">
        <f>+Q88*0.05</f>
        <v>1238.5439930679051</v>
      </c>
      <c r="D88" s="162">
        <f>C88/8</f>
        <v>154.81799913348814</v>
      </c>
      <c r="E88" s="53">
        <f>+Q88*0.075</f>
        <v>1857.8159896018576</v>
      </c>
      <c r="F88" s="163">
        <f>E88/8</f>
        <v>232.2269987002322</v>
      </c>
      <c r="G88" s="120">
        <f>+Q88*0.105</f>
        <v>2600.9423854426004</v>
      </c>
      <c r="H88" s="162">
        <f>G88/8</f>
        <v>325.11779818032505</v>
      </c>
      <c r="I88" s="59">
        <f>+Q88*1.04</f>
        <v>25761.715055812427</v>
      </c>
      <c r="J88" s="53">
        <f>+I88*0.075</f>
        <v>1932.1286291859319</v>
      </c>
      <c r="K88" s="59">
        <f>I88/8</f>
        <v>3220.2143819765533</v>
      </c>
      <c r="L88" s="59">
        <f>J88/8</f>
        <v>241.51607864824149</v>
      </c>
      <c r="M88" s="132">
        <f>+I88*1.045</f>
        <v>26920.992233323985</v>
      </c>
      <c r="N88" s="53">
        <f>+M88*0.055</f>
        <v>1480.6545728328192</v>
      </c>
      <c r="O88" s="59">
        <f>M88/8</f>
        <v>3365.1240291654981</v>
      </c>
      <c r="P88" s="115">
        <f>N88/8</f>
        <v>185.0818216041024</v>
      </c>
      <c r="Q88" s="48">
        <v>24770.879861358102</v>
      </c>
    </row>
    <row r="89" spans="1:17" x14ac:dyDescent="0.25">
      <c r="A89" s="2" t="s">
        <v>1333</v>
      </c>
      <c r="B89" s="103" t="s">
        <v>558</v>
      </c>
      <c r="C89" s="114"/>
      <c r="D89" s="162"/>
      <c r="E89" s="53"/>
      <c r="F89" s="59"/>
      <c r="G89" s="120"/>
      <c r="H89" s="115"/>
      <c r="I89" s="59"/>
      <c r="J89" s="53"/>
      <c r="K89" s="59"/>
      <c r="L89" s="59"/>
      <c r="M89" s="132"/>
      <c r="N89" s="53"/>
      <c r="O89" s="59"/>
      <c r="P89" s="172"/>
    </row>
    <row r="90" spans="1:17" x14ac:dyDescent="0.25">
      <c r="A90" s="2" t="s">
        <v>1333</v>
      </c>
      <c r="B90" s="99" t="s">
        <v>1015</v>
      </c>
      <c r="C90" s="114"/>
      <c r="D90" s="162"/>
      <c r="E90" s="53"/>
      <c r="F90" s="59"/>
      <c r="G90" s="120"/>
      <c r="H90" s="115"/>
      <c r="I90" s="59"/>
      <c r="J90" s="53"/>
      <c r="K90" s="59"/>
      <c r="L90" s="59"/>
      <c r="M90" s="132"/>
      <c r="N90" s="53"/>
      <c r="O90" s="59"/>
      <c r="P90" s="172"/>
    </row>
    <row r="91" spans="1:17" x14ac:dyDescent="0.25">
      <c r="A91" s="2" t="s">
        <v>1333</v>
      </c>
      <c r="B91" s="99" t="s">
        <v>1016</v>
      </c>
      <c r="C91" s="114"/>
      <c r="D91" s="162"/>
      <c r="E91" s="53"/>
      <c r="F91" s="59"/>
      <c r="G91" s="120"/>
      <c r="H91" s="115"/>
      <c r="I91" s="59"/>
      <c r="J91" s="53"/>
      <c r="K91" s="59"/>
      <c r="L91" s="59"/>
      <c r="M91" s="132"/>
      <c r="N91" s="53"/>
      <c r="O91" s="59"/>
      <c r="P91" s="172"/>
    </row>
    <row r="92" spans="1:17" x14ac:dyDescent="0.25">
      <c r="A92" s="2" t="s">
        <v>1333</v>
      </c>
      <c r="B92" s="99" t="s">
        <v>1017</v>
      </c>
      <c r="C92" s="114"/>
      <c r="D92" s="162"/>
      <c r="E92" s="53"/>
      <c r="F92" s="59"/>
      <c r="G92" s="120"/>
      <c r="H92" s="115"/>
      <c r="I92" s="59"/>
      <c r="J92" s="53"/>
      <c r="K92" s="59"/>
      <c r="L92" s="59"/>
      <c r="M92" s="132"/>
      <c r="N92" s="53"/>
      <c r="O92" s="59"/>
      <c r="P92" s="172"/>
    </row>
    <row r="93" spans="1:17" x14ac:dyDescent="0.25">
      <c r="A93" s="2" t="s">
        <v>1333</v>
      </c>
      <c r="B93" s="99" t="s">
        <v>1018</v>
      </c>
      <c r="C93" s="114"/>
      <c r="D93" s="162"/>
      <c r="E93" s="53"/>
      <c r="F93" s="59"/>
      <c r="G93" s="120"/>
      <c r="H93" s="115"/>
      <c r="I93" s="59"/>
      <c r="J93" s="53"/>
      <c r="K93" s="59"/>
      <c r="L93" s="59"/>
      <c r="M93" s="132"/>
      <c r="N93" s="53"/>
      <c r="O93" s="59"/>
      <c r="P93" s="172"/>
    </row>
    <row r="94" spans="1:17" x14ac:dyDescent="0.25">
      <c r="A94" s="2" t="s">
        <v>1333</v>
      </c>
      <c r="B94" s="99" t="s">
        <v>1001</v>
      </c>
      <c r="C94" s="114"/>
      <c r="D94" s="162"/>
      <c r="E94" s="53"/>
      <c r="F94" s="59"/>
      <c r="G94" s="120"/>
      <c r="H94" s="115"/>
      <c r="I94" s="59"/>
      <c r="J94" s="53"/>
      <c r="K94" s="59"/>
      <c r="L94" s="59"/>
      <c r="M94" s="132"/>
      <c r="N94" s="53"/>
      <c r="O94" s="59"/>
      <c r="P94" s="172"/>
    </row>
    <row r="95" spans="1:17" x14ac:dyDescent="0.25">
      <c r="A95" s="2" t="s">
        <v>1333</v>
      </c>
      <c r="B95" s="99" t="s">
        <v>1303</v>
      </c>
      <c r="C95" s="114"/>
      <c r="D95" s="162"/>
      <c r="E95" s="53"/>
      <c r="F95" s="59"/>
      <c r="G95" s="120"/>
      <c r="H95" s="115"/>
      <c r="I95" s="59"/>
      <c r="J95" s="53"/>
      <c r="K95" s="59"/>
      <c r="L95" s="59"/>
      <c r="M95" s="132"/>
      <c r="N95" s="53"/>
      <c r="O95" s="59"/>
      <c r="P95" s="172"/>
    </row>
    <row r="96" spans="1:17" ht="24" customHeight="1" x14ac:dyDescent="0.25">
      <c r="A96" s="2" t="s">
        <v>1333</v>
      </c>
      <c r="B96" s="103" t="s">
        <v>1304</v>
      </c>
      <c r="C96" s="114"/>
      <c r="D96" s="162"/>
      <c r="E96" s="53"/>
      <c r="F96" s="59"/>
      <c r="G96" s="120"/>
      <c r="H96" s="115"/>
      <c r="I96" s="59"/>
      <c r="J96" s="53"/>
      <c r="K96" s="59"/>
      <c r="L96" s="59"/>
      <c r="M96" s="132"/>
      <c r="N96" s="53"/>
      <c r="O96" s="59"/>
      <c r="P96" s="172"/>
    </row>
    <row r="97" spans="1:17" x14ac:dyDescent="0.25">
      <c r="A97" s="2" t="s">
        <v>1333</v>
      </c>
      <c r="B97" s="99" t="s">
        <v>1305</v>
      </c>
      <c r="C97" s="114"/>
      <c r="D97" s="162"/>
      <c r="E97" s="53"/>
      <c r="F97" s="59"/>
      <c r="G97" s="120"/>
      <c r="H97" s="115"/>
      <c r="I97" s="59"/>
      <c r="J97" s="53"/>
      <c r="K97" s="59"/>
      <c r="L97" s="59"/>
      <c r="M97" s="132"/>
      <c r="N97" s="53"/>
      <c r="O97" s="59"/>
      <c r="P97" s="172"/>
    </row>
    <row r="98" spans="1:17" x14ac:dyDescent="0.25">
      <c r="A98" s="2" t="s">
        <v>1333</v>
      </c>
      <c r="B98" s="99" t="s">
        <v>1004</v>
      </c>
      <c r="C98" s="114"/>
      <c r="D98" s="162"/>
      <c r="E98" s="53"/>
      <c r="F98" s="59"/>
      <c r="G98" s="120"/>
      <c r="H98" s="115"/>
      <c r="I98" s="59"/>
      <c r="J98" s="53"/>
      <c r="K98" s="59"/>
      <c r="L98" s="59"/>
      <c r="M98" s="132"/>
      <c r="N98" s="53"/>
      <c r="O98" s="59"/>
      <c r="P98" s="172"/>
    </row>
    <row r="99" spans="1:17" x14ac:dyDescent="0.25">
      <c r="A99" s="19" t="s">
        <v>875</v>
      </c>
      <c r="B99" s="30" t="s">
        <v>970</v>
      </c>
      <c r="C99" s="114">
        <f>+Q99*0.05</f>
        <v>1175.9710583595509</v>
      </c>
      <c r="D99" s="162">
        <f>C99/8</f>
        <v>146.99638229494386</v>
      </c>
      <c r="E99" s="53">
        <f>+Q99*0.075</f>
        <v>1763.9565875393262</v>
      </c>
      <c r="F99" s="163">
        <f>E99/8</f>
        <v>220.49457344241577</v>
      </c>
      <c r="G99" s="120">
        <f>+Q99*0.105</f>
        <v>2469.5392225550568</v>
      </c>
      <c r="H99" s="162">
        <f>G99/8</f>
        <v>308.6924028193821</v>
      </c>
      <c r="I99" s="59">
        <f>+Q99*1.04</f>
        <v>24460.198013878657</v>
      </c>
      <c r="J99" s="53">
        <f>+I99*0.075</f>
        <v>1834.5148510408992</v>
      </c>
      <c r="K99" s="59">
        <f>I99/8</f>
        <v>3057.5247517348321</v>
      </c>
      <c r="L99" s="59">
        <f>J99/8</f>
        <v>229.3143563801124</v>
      </c>
      <c r="M99" s="132">
        <f>+I99*1.045</f>
        <v>25560.906924503193</v>
      </c>
      <c r="N99" s="53">
        <f>+M99*0.055</f>
        <v>1405.8498808476756</v>
      </c>
      <c r="O99" s="59">
        <f>M99/8</f>
        <v>3195.1133655628992</v>
      </c>
      <c r="P99" s="115">
        <f>N99/8</f>
        <v>175.73123510595946</v>
      </c>
      <c r="Q99" s="48">
        <v>23519.421167191016</v>
      </c>
    </row>
    <row r="100" spans="1:17" x14ac:dyDescent="0.25">
      <c r="A100" s="2" t="s">
        <v>461</v>
      </c>
      <c r="B100" s="103" t="s">
        <v>558</v>
      </c>
      <c r="C100" s="114"/>
      <c r="D100" s="162"/>
      <c r="E100" s="53"/>
      <c r="F100" s="59"/>
      <c r="G100" s="120"/>
      <c r="H100" s="115"/>
      <c r="I100" s="59"/>
      <c r="J100" s="53"/>
      <c r="K100" s="59"/>
      <c r="L100" s="59"/>
      <c r="M100" s="132"/>
      <c r="N100" s="53"/>
      <c r="O100" s="59"/>
      <c r="P100" s="172"/>
    </row>
    <row r="101" spans="1:17" x14ac:dyDescent="0.25">
      <c r="A101" s="2" t="s">
        <v>461</v>
      </c>
      <c r="B101" s="99" t="s">
        <v>732</v>
      </c>
      <c r="C101" s="114"/>
      <c r="D101" s="162"/>
      <c r="E101" s="53"/>
      <c r="F101" s="59"/>
      <c r="G101" s="120"/>
      <c r="H101" s="115"/>
      <c r="I101" s="59"/>
      <c r="J101" s="53"/>
      <c r="K101" s="59"/>
      <c r="L101" s="59"/>
      <c r="M101" s="132"/>
      <c r="N101" s="53"/>
      <c r="O101" s="59"/>
      <c r="P101" s="172"/>
    </row>
    <row r="102" spans="1:17" x14ac:dyDescent="0.25">
      <c r="A102" s="2" t="s">
        <v>461</v>
      </c>
      <c r="B102" s="99" t="s">
        <v>733</v>
      </c>
      <c r="C102" s="114"/>
      <c r="D102" s="162"/>
      <c r="E102" s="53"/>
      <c r="F102" s="59"/>
      <c r="G102" s="120"/>
      <c r="H102" s="115"/>
      <c r="I102" s="59"/>
      <c r="J102" s="53"/>
      <c r="K102" s="59"/>
      <c r="L102" s="59"/>
      <c r="M102" s="132"/>
      <c r="N102" s="53"/>
      <c r="O102" s="59"/>
      <c r="P102" s="172"/>
    </row>
    <row r="103" spans="1:17" x14ac:dyDescent="0.25">
      <c r="A103" s="2" t="s">
        <v>461</v>
      </c>
      <c r="B103" s="99" t="s">
        <v>734</v>
      </c>
      <c r="C103" s="114"/>
      <c r="D103" s="162"/>
      <c r="E103" s="53"/>
      <c r="F103" s="59"/>
      <c r="G103" s="120"/>
      <c r="H103" s="115"/>
      <c r="I103" s="59"/>
      <c r="J103" s="53"/>
      <c r="K103" s="59"/>
      <c r="L103" s="59"/>
      <c r="M103" s="132"/>
      <c r="N103" s="53"/>
      <c r="O103" s="59"/>
      <c r="P103" s="172"/>
    </row>
    <row r="104" spans="1:17" x14ac:dyDescent="0.25">
      <c r="A104" s="2" t="s">
        <v>461</v>
      </c>
      <c r="B104" s="99" t="s">
        <v>735</v>
      </c>
      <c r="C104" s="114"/>
      <c r="D104" s="162"/>
      <c r="E104" s="53"/>
      <c r="F104" s="59"/>
      <c r="G104" s="120"/>
      <c r="H104" s="115"/>
      <c r="I104" s="59"/>
      <c r="J104" s="53"/>
      <c r="K104" s="59"/>
      <c r="L104" s="59"/>
      <c r="M104" s="132"/>
      <c r="N104" s="53"/>
      <c r="O104" s="59"/>
      <c r="P104" s="172"/>
    </row>
    <row r="105" spans="1:17" x14ac:dyDescent="0.25">
      <c r="A105" s="2"/>
      <c r="B105" s="105" t="s">
        <v>220</v>
      </c>
      <c r="C105" s="114"/>
      <c r="D105" s="162"/>
      <c r="E105" s="53"/>
      <c r="F105" s="59"/>
      <c r="G105" s="120"/>
      <c r="H105" s="115"/>
      <c r="I105" s="59"/>
      <c r="J105" s="53"/>
      <c r="K105" s="59"/>
      <c r="L105" s="59"/>
      <c r="M105" s="132"/>
      <c r="N105" s="53"/>
      <c r="O105" s="59"/>
      <c r="P105" s="172"/>
    </row>
    <row r="106" spans="1:17" x14ac:dyDescent="0.25">
      <c r="A106" s="19" t="s">
        <v>876</v>
      </c>
      <c r="B106" s="30" t="s">
        <v>601</v>
      </c>
      <c r="C106" s="114">
        <f>+Q106*0.05</f>
        <v>1175.9710583595509</v>
      </c>
      <c r="D106" s="162">
        <f>C106/8</f>
        <v>146.99638229494386</v>
      </c>
      <c r="E106" s="53">
        <f>+Q106*0.075</f>
        <v>1763.9565875393262</v>
      </c>
      <c r="F106" s="163">
        <f>E106/8</f>
        <v>220.49457344241577</v>
      </c>
      <c r="G106" s="120">
        <f>+Q106*0.105</f>
        <v>2469.5392225550568</v>
      </c>
      <c r="H106" s="162">
        <f>G106/8</f>
        <v>308.6924028193821</v>
      </c>
      <c r="I106" s="59">
        <f>+Q106*1.04</f>
        <v>24460.198013878657</v>
      </c>
      <c r="J106" s="53">
        <f>+I106*0.075</f>
        <v>1834.5148510408992</v>
      </c>
      <c r="K106" s="59">
        <f>I106/8</f>
        <v>3057.5247517348321</v>
      </c>
      <c r="L106" s="59">
        <f>J106/8</f>
        <v>229.3143563801124</v>
      </c>
      <c r="M106" s="132">
        <f>+I106*1.045</f>
        <v>25560.906924503193</v>
      </c>
      <c r="N106" s="53">
        <f>+M106*0.055</f>
        <v>1405.8498808476756</v>
      </c>
      <c r="O106" s="59">
        <f>M106/8</f>
        <v>3195.1133655628992</v>
      </c>
      <c r="P106" s="115">
        <f>N106/8</f>
        <v>175.73123510595946</v>
      </c>
      <c r="Q106" s="48">
        <v>23519.421167191016</v>
      </c>
    </row>
    <row r="107" spans="1:17" x14ac:dyDescent="0.25">
      <c r="A107" s="2" t="s">
        <v>461</v>
      </c>
      <c r="B107" s="103" t="s">
        <v>558</v>
      </c>
      <c r="C107" s="114"/>
      <c r="D107" s="162"/>
      <c r="E107" s="53"/>
      <c r="F107" s="59"/>
      <c r="G107" s="120"/>
      <c r="H107" s="115"/>
      <c r="I107" s="59"/>
      <c r="J107" s="53"/>
      <c r="K107" s="59"/>
      <c r="L107" s="59"/>
      <c r="M107" s="132"/>
      <c r="N107" s="53"/>
      <c r="O107" s="59"/>
      <c r="P107" s="172"/>
    </row>
    <row r="108" spans="1:17" x14ac:dyDescent="0.25">
      <c r="A108" s="2" t="s">
        <v>461</v>
      </c>
      <c r="B108" s="99" t="s">
        <v>736</v>
      </c>
      <c r="C108" s="114"/>
      <c r="D108" s="162"/>
      <c r="E108" s="53"/>
      <c r="F108" s="59"/>
      <c r="G108" s="120"/>
      <c r="H108" s="115"/>
      <c r="I108" s="59"/>
      <c r="J108" s="53"/>
      <c r="K108" s="59"/>
      <c r="L108" s="59"/>
      <c r="M108" s="132"/>
      <c r="N108" s="53"/>
      <c r="O108" s="59"/>
      <c r="P108" s="172"/>
    </row>
    <row r="109" spans="1:17" x14ac:dyDescent="0.25">
      <c r="A109" s="2" t="s">
        <v>461</v>
      </c>
      <c r="B109" s="99" t="s">
        <v>737</v>
      </c>
      <c r="C109" s="114"/>
      <c r="D109" s="162"/>
      <c r="E109" s="53"/>
      <c r="F109" s="59"/>
      <c r="G109" s="120"/>
      <c r="H109" s="115"/>
      <c r="I109" s="59"/>
      <c r="J109" s="53"/>
      <c r="K109" s="59"/>
      <c r="L109" s="59"/>
      <c r="M109" s="132"/>
      <c r="N109" s="53"/>
      <c r="O109" s="59"/>
      <c r="P109" s="172"/>
    </row>
    <row r="110" spans="1:17" x14ac:dyDescent="0.25">
      <c r="A110" s="2" t="s">
        <v>461</v>
      </c>
      <c r="B110" s="99" t="s">
        <v>806</v>
      </c>
      <c r="C110" s="114"/>
      <c r="D110" s="162"/>
      <c r="E110" s="53"/>
      <c r="F110" s="59"/>
      <c r="G110" s="120"/>
      <c r="H110" s="115"/>
      <c r="I110" s="59"/>
      <c r="J110" s="53"/>
      <c r="K110" s="59"/>
      <c r="L110" s="59"/>
      <c r="M110" s="132"/>
      <c r="N110" s="53"/>
      <c r="O110" s="59"/>
      <c r="P110" s="172"/>
    </row>
    <row r="111" spans="1:17" x14ac:dyDescent="0.25">
      <c r="A111" s="2" t="s">
        <v>461</v>
      </c>
      <c r="B111" s="99" t="s">
        <v>807</v>
      </c>
      <c r="C111" s="114"/>
      <c r="D111" s="162"/>
      <c r="E111" s="53"/>
      <c r="F111" s="59"/>
      <c r="G111" s="120"/>
      <c r="H111" s="115"/>
      <c r="I111" s="59"/>
      <c r="J111" s="53"/>
      <c r="K111" s="59"/>
      <c r="L111" s="59"/>
      <c r="M111" s="132"/>
      <c r="N111" s="53"/>
      <c r="O111" s="59"/>
      <c r="P111" s="172"/>
    </row>
    <row r="112" spans="1:17" x14ac:dyDescent="0.25">
      <c r="A112" s="2" t="s">
        <v>461</v>
      </c>
      <c r="B112" s="99" t="s">
        <v>808</v>
      </c>
      <c r="C112" s="114"/>
      <c r="D112" s="162"/>
      <c r="E112" s="53"/>
      <c r="F112" s="59"/>
      <c r="G112" s="120"/>
      <c r="H112" s="115"/>
      <c r="I112" s="59"/>
      <c r="J112" s="53"/>
      <c r="K112" s="59"/>
      <c r="L112" s="59"/>
      <c r="M112" s="132"/>
      <c r="N112" s="53"/>
      <c r="O112" s="59"/>
      <c r="P112" s="172"/>
    </row>
    <row r="113" spans="1:17" x14ac:dyDescent="0.25">
      <c r="A113" s="2" t="s">
        <v>461</v>
      </c>
      <c r="B113" s="99" t="s">
        <v>739</v>
      </c>
      <c r="C113" s="114"/>
      <c r="D113" s="162"/>
      <c r="E113" s="53"/>
      <c r="F113" s="59"/>
      <c r="G113" s="120"/>
      <c r="H113" s="115"/>
      <c r="I113" s="59"/>
      <c r="J113" s="53"/>
      <c r="K113" s="59"/>
      <c r="L113" s="59"/>
      <c r="M113" s="132"/>
      <c r="N113" s="53"/>
      <c r="O113" s="59"/>
      <c r="P113" s="172"/>
    </row>
    <row r="114" spans="1:17" x14ac:dyDescent="0.25">
      <c r="A114" s="2" t="s">
        <v>461</v>
      </c>
      <c r="B114" s="99" t="s">
        <v>740</v>
      </c>
      <c r="C114" s="114"/>
      <c r="D114" s="162"/>
      <c r="E114" s="53"/>
      <c r="F114" s="59"/>
      <c r="G114" s="120"/>
      <c r="H114" s="115"/>
      <c r="I114" s="59"/>
      <c r="J114" s="53"/>
      <c r="K114" s="59"/>
      <c r="L114" s="59"/>
      <c r="M114" s="132"/>
      <c r="N114" s="53"/>
      <c r="O114" s="59"/>
      <c r="P114" s="172"/>
    </row>
    <row r="115" spans="1:17" x14ac:dyDescent="0.25">
      <c r="A115" s="2" t="s">
        <v>461</v>
      </c>
      <c r="B115" s="99" t="s">
        <v>741</v>
      </c>
      <c r="C115" s="114"/>
      <c r="D115" s="162"/>
      <c r="E115" s="53"/>
      <c r="F115" s="59"/>
      <c r="G115" s="120"/>
      <c r="H115" s="115"/>
      <c r="I115" s="59"/>
      <c r="J115" s="53"/>
      <c r="K115" s="59"/>
      <c r="L115" s="59"/>
      <c r="M115" s="132"/>
      <c r="N115" s="53"/>
      <c r="O115" s="59"/>
      <c r="P115" s="172"/>
    </row>
    <row r="116" spans="1:17" x14ac:dyDescent="0.25">
      <c r="A116" s="2"/>
      <c r="B116" s="98" t="s">
        <v>922</v>
      </c>
      <c r="C116" s="114"/>
      <c r="D116" s="162"/>
      <c r="E116" s="53"/>
      <c r="F116" s="59"/>
      <c r="G116" s="120"/>
      <c r="H116" s="115"/>
      <c r="I116" s="59"/>
      <c r="J116" s="53"/>
      <c r="K116" s="59"/>
      <c r="L116" s="59"/>
      <c r="M116" s="132"/>
      <c r="N116" s="53"/>
      <c r="O116" s="59"/>
      <c r="P116" s="172"/>
    </row>
    <row r="117" spans="1:17" ht="42.75" customHeight="1" x14ac:dyDescent="0.25">
      <c r="A117" s="2"/>
      <c r="B117" s="139" t="s">
        <v>930</v>
      </c>
      <c r="C117" s="114"/>
      <c r="D117" s="162"/>
      <c r="E117" s="53"/>
      <c r="F117" s="59"/>
      <c r="G117" s="120"/>
      <c r="H117" s="115"/>
      <c r="I117" s="59"/>
      <c r="J117" s="53"/>
      <c r="K117" s="59"/>
      <c r="L117" s="59"/>
      <c r="M117" s="132"/>
      <c r="N117" s="53"/>
      <c r="O117" s="59"/>
      <c r="P117" s="172"/>
    </row>
    <row r="118" spans="1:17" ht="24.9" customHeight="1" x14ac:dyDescent="0.25">
      <c r="A118" s="2"/>
      <c r="B118" s="176" t="s">
        <v>443</v>
      </c>
      <c r="C118" s="114"/>
      <c r="D118" s="162"/>
      <c r="E118" s="53"/>
      <c r="F118" s="59"/>
      <c r="G118" s="120"/>
      <c r="H118" s="115"/>
      <c r="I118" s="59"/>
      <c r="J118" s="53"/>
      <c r="K118" s="59"/>
      <c r="L118" s="59"/>
      <c r="M118" s="132"/>
      <c r="N118" s="53"/>
      <c r="O118" s="59"/>
      <c r="P118" s="172"/>
    </row>
    <row r="119" spans="1:17" x14ac:dyDescent="0.25">
      <c r="A119" s="19" t="s">
        <v>877</v>
      </c>
      <c r="B119" s="30" t="s">
        <v>683</v>
      </c>
      <c r="C119" s="114">
        <f>+Q119*0.05</f>
        <v>1423.6259760731577</v>
      </c>
      <c r="D119" s="162">
        <f>C119/8</f>
        <v>177.95324700914472</v>
      </c>
      <c r="E119" s="53">
        <f>+Q119*0.075</f>
        <v>2135.4389641097364</v>
      </c>
      <c r="F119" s="163">
        <f>E119/8</f>
        <v>266.92987051371705</v>
      </c>
      <c r="G119" s="120">
        <f>+Q119*0.105</f>
        <v>2989.6145497536309</v>
      </c>
      <c r="H119" s="162">
        <f>G119/8</f>
        <v>373.70181871920386</v>
      </c>
      <c r="I119" s="59">
        <f>+Q119*1.04</f>
        <v>29611.42030232168</v>
      </c>
      <c r="J119" s="53">
        <f>+I119*0.075</f>
        <v>2220.8565226741257</v>
      </c>
      <c r="K119" s="59">
        <f>I119/8</f>
        <v>3701.42753779021</v>
      </c>
      <c r="L119" s="59">
        <f>J119/8</f>
        <v>277.60706533426571</v>
      </c>
      <c r="M119" s="132">
        <f>+I119*1.045</f>
        <v>30943.934215926154</v>
      </c>
      <c r="N119" s="53">
        <f>+M119*0.055</f>
        <v>1701.9163818759384</v>
      </c>
      <c r="O119" s="59">
        <f>M119/8</f>
        <v>3867.9917769907693</v>
      </c>
      <c r="P119" s="115">
        <f>N119/8</f>
        <v>212.73954773449231</v>
      </c>
      <c r="Q119" s="48">
        <v>28472.519521463153</v>
      </c>
    </row>
    <row r="120" spans="1:17" ht="26.4" x14ac:dyDescent="0.25">
      <c r="A120" s="2"/>
      <c r="B120" s="149" t="s">
        <v>923</v>
      </c>
      <c r="C120" s="114"/>
      <c r="D120" s="162"/>
      <c r="E120" s="53"/>
      <c r="F120" s="59"/>
      <c r="G120" s="120"/>
      <c r="H120" s="115"/>
      <c r="I120" s="59"/>
      <c r="J120" s="53"/>
      <c r="K120" s="59"/>
      <c r="L120" s="59"/>
      <c r="M120" s="132"/>
      <c r="N120" s="53"/>
      <c r="O120" s="59"/>
      <c r="P120" s="172"/>
    </row>
    <row r="121" spans="1:17" ht="24.9" customHeight="1" x14ac:dyDescent="0.25">
      <c r="A121" s="2"/>
      <c r="B121" s="149" t="s">
        <v>483</v>
      </c>
      <c r="C121" s="114"/>
      <c r="D121" s="162"/>
      <c r="E121" s="53"/>
      <c r="F121" s="59"/>
      <c r="G121" s="120"/>
      <c r="H121" s="115"/>
      <c r="I121" s="59"/>
      <c r="J121" s="53"/>
      <c r="K121" s="59"/>
      <c r="L121" s="59"/>
      <c r="M121" s="132"/>
      <c r="N121" s="53"/>
      <c r="O121" s="59"/>
      <c r="P121" s="172"/>
    </row>
    <row r="122" spans="1:17" ht="26.4" x14ac:dyDescent="0.25">
      <c r="A122" s="2"/>
      <c r="B122" s="149" t="s">
        <v>484</v>
      </c>
      <c r="C122" s="114"/>
      <c r="D122" s="162"/>
      <c r="E122" s="53"/>
      <c r="F122" s="59"/>
      <c r="G122" s="120"/>
      <c r="H122" s="115"/>
      <c r="I122" s="59"/>
      <c r="J122" s="53"/>
      <c r="K122" s="59"/>
      <c r="L122" s="59"/>
      <c r="M122" s="132"/>
      <c r="N122" s="53"/>
      <c r="O122" s="59"/>
      <c r="P122" s="172"/>
    </row>
    <row r="123" spans="1:17" ht="13.5" customHeight="1" x14ac:dyDescent="0.25">
      <c r="A123" s="2"/>
      <c r="B123" s="149" t="s">
        <v>1100</v>
      </c>
      <c r="C123" s="114"/>
      <c r="D123" s="162"/>
      <c r="E123" s="53"/>
      <c r="F123" s="59"/>
      <c r="G123" s="120"/>
      <c r="H123" s="115"/>
      <c r="I123" s="59"/>
      <c r="J123" s="53"/>
      <c r="K123" s="59"/>
      <c r="L123" s="59"/>
      <c r="M123" s="132"/>
      <c r="N123" s="53"/>
      <c r="O123" s="59"/>
      <c r="P123" s="172"/>
    </row>
    <row r="124" spans="1:17" ht="26.4" x14ac:dyDescent="0.25">
      <c r="A124" s="2"/>
      <c r="B124" s="149" t="s">
        <v>485</v>
      </c>
      <c r="C124" s="114"/>
      <c r="D124" s="162"/>
      <c r="E124" s="53"/>
      <c r="F124" s="59"/>
      <c r="G124" s="120"/>
      <c r="H124" s="115"/>
      <c r="I124" s="59"/>
      <c r="J124" s="53"/>
      <c r="K124" s="59"/>
      <c r="L124" s="59"/>
      <c r="M124" s="132"/>
      <c r="N124" s="53"/>
      <c r="O124" s="59"/>
      <c r="P124" s="172"/>
    </row>
    <row r="125" spans="1:17" ht="38.25" customHeight="1" x14ac:dyDescent="0.25">
      <c r="A125" s="2"/>
      <c r="B125" s="149" t="s">
        <v>924</v>
      </c>
      <c r="C125" s="114"/>
      <c r="D125" s="162"/>
      <c r="E125" s="53"/>
      <c r="F125" s="59"/>
      <c r="G125" s="120"/>
      <c r="H125" s="115"/>
      <c r="I125" s="59"/>
      <c r="J125" s="53"/>
      <c r="K125" s="59"/>
      <c r="L125" s="59"/>
      <c r="M125" s="132"/>
      <c r="N125" s="53"/>
      <c r="O125" s="59"/>
      <c r="P125" s="172"/>
    </row>
    <row r="126" spans="1:17" ht="39" customHeight="1" x14ac:dyDescent="0.25">
      <c r="A126" s="2"/>
      <c r="B126" s="149" t="s">
        <v>525</v>
      </c>
      <c r="C126" s="114"/>
      <c r="D126" s="162"/>
      <c r="E126" s="53"/>
      <c r="F126" s="59"/>
      <c r="G126" s="120"/>
      <c r="H126" s="115"/>
      <c r="I126" s="59"/>
      <c r="J126" s="53"/>
      <c r="K126" s="59"/>
      <c r="L126" s="59"/>
      <c r="M126" s="132"/>
      <c r="N126" s="53"/>
      <c r="O126" s="59"/>
      <c r="P126" s="172"/>
    </row>
    <row r="127" spans="1:17" ht="27" customHeight="1" x14ac:dyDescent="0.25">
      <c r="A127" s="2"/>
      <c r="B127" s="98" t="s">
        <v>1394</v>
      </c>
      <c r="C127" s="114"/>
      <c r="D127" s="162"/>
      <c r="E127" s="53"/>
      <c r="F127" s="59"/>
      <c r="G127" s="120"/>
      <c r="H127" s="115"/>
      <c r="I127" s="59"/>
      <c r="J127" s="53"/>
      <c r="K127" s="59"/>
      <c r="L127" s="59"/>
      <c r="M127" s="132"/>
      <c r="N127" s="53"/>
      <c r="O127" s="59"/>
      <c r="P127" s="172"/>
    </row>
    <row r="128" spans="1:17" x14ac:dyDescent="0.25">
      <c r="A128" s="2"/>
      <c r="B128" s="149" t="s">
        <v>892</v>
      </c>
      <c r="C128" s="114"/>
      <c r="D128" s="162"/>
      <c r="E128" s="53"/>
      <c r="F128" s="59"/>
      <c r="G128" s="120"/>
      <c r="H128" s="115"/>
      <c r="I128" s="59"/>
      <c r="J128" s="53"/>
      <c r="K128" s="59"/>
      <c r="L128" s="59"/>
      <c r="M128" s="132"/>
      <c r="N128" s="53"/>
      <c r="O128" s="59"/>
      <c r="P128" s="172"/>
    </row>
    <row r="129" spans="1:17" ht="50.1" customHeight="1" x14ac:dyDescent="0.25">
      <c r="A129" s="2"/>
      <c r="B129" s="103" t="s">
        <v>411</v>
      </c>
      <c r="C129" s="114"/>
      <c r="D129" s="162"/>
      <c r="E129" s="53"/>
      <c r="F129" s="59"/>
      <c r="G129" s="120"/>
      <c r="H129" s="115"/>
      <c r="I129" s="59"/>
      <c r="J129" s="53"/>
      <c r="K129" s="59"/>
      <c r="L129" s="59"/>
      <c r="M129" s="132"/>
      <c r="N129" s="53"/>
      <c r="O129" s="59"/>
      <c r="P129" s="172"/>
    </row>
    <row r="130" spans="1:17" x14ac:dyDescent="0.25">
      <c r="A130" s="2"/>
      <c r="B130" s="99"/>
      <c r="C130" s="114"/>
      <c r="D130" s="162"/>
      <c r="E130" s="53"/>
      <c r="F130" s="59"/>
      <c r="G130" s="120"/>
      <c r="H130" s="115"/>
      <c r="I130" s="59"/>
      <c r="J130" s="53"/>
      <c r="K130" s="59"/>
      <c r="L130" s="59"/>
      <c r="M130" s="132"/>
      <c r="N130" s="53"/>
      <c r="O130" s="59"/>
      <c r="P130" s="172"/>
    </row>
    <row r="131" spans="1:17" x14ac:dyDescent="0.25">
      <c r="A131" s="19" t="s">
        <v>878</v>
      </c>
      <c r="B131" s="177" t="s">
        <v>893</v>
      </c>
      <c r="C131" s="114">
        <f>+Q131*0.05</f>
        <v>1341.4210327733754</v>
      </c>
      <c r="D131" s="162">
        <f>C131/8</f>
        <v>167.67762909667192</v>
      </c>
      <c r="E131" s="53">
        <f>+Q131*0.075</f>
        <v>2012.1315491600631</v>
      </c>
      <c r="F131" s="163">
        <f>E131/8</f>
        <v>251.51644364500788</v>
      </c>
      <c r="G131" s="120">
        <f>+Q131*0.105</f>
        <v>2816.9841688240881</v>
      </c>
      <c r="H131" s="162">
        <f>G131/8</f>
        <v>352.12302110301101</v>
      </c>
      <c r="I131" s="59">
        <f>+Q131*1.04</f>
        <v>27901.55748168621</v>
      </c>
      <c r="J131" s="53">
        <f>+I131*0.075</f>
        <v>2092.6168111264656</v>
      </c>
      <c r="K131" s="59">
        <f>I131/8</f>
        <v>3487.6946852107762</v>
      </c>
      <c r="L131" s="59">
        <f>J131/8</f>
        <v>261.5771013908082</v>
      </c>
      <c r="M131" s="132">
        <f>+I131*1.045</f>
        <v>29157.127568362088</v>
      </c>
      <c r="N131" s="53">
        <f>+M131*0.055</f>
        <v>1603.642016259915</v>
      </c>
      <c r="O131" s="59">
        <f>M131/8</f>
        <v>3644.640946045261</v>
      </c>
      <c r="P131" s="115">
        <f>N131/8</f>
        <v>200.45525203248937</v>
      </c>
      <c r="Q131" s="48">
        <v>26828.420655467507</v>
      </c>
    </row>
    <row r="132" spans="1:17" ht="26.4" x14ac:dyDescent="0.25">
      <c r="A132" s="2"/>
      <c r="B132" s="149" t="s">
        <v>925</v>
      </c>
      <c r="C132" s="114"/>
      <c r="D132" s="162"/>
      <c r="E132" s="53"/>
      <c r="F132" s="59"/>
      <c r="G132" s="120"/>
      <c r="H132" s="115"/>
      <c r="I132" s="59"/>
      <c r="J132" s="53"/>
      <c r="K132" s="59"/>
      <c r="L132" s="59"/>
      <c r="M132" s="132"/>
      <c r="N132" s="53"/>
      <c r="O132" s="59"/>
      <c r="P132" s="172"/>
    </row>
    <row r="133" spans="1:17" x14ac:dyDescent="0.25">
      <c r="A133" s="2"/>
      <c r="B133" s="171" t="s">
        <v>926</v>
      </c>
      <c r="C133" s="114"/>
      <c r="D133" s="162"/>
      <c r="E133" s="53"/>
      <c r="F133" s="59"/>
      <c r="G133" s="120"/>
      <c r="H133" s="115"/>
      <c r="I133" s="59"/>
      <c r="J133" s="53"/>
      <c r="K133" s="59"/>
      <c r="L133" s="59"/>
      <c r="M133" s="132"/>
      <c r="N133" s="53"/>
      <c r="O133" s="59"/>
      <c r="P133" s="172"/>
    </row>
    <row r="134" spans="1:17" x14ac:dyDescent="0.25">
      <c r="A134" s="2"/>
      <c r="B134" s="171" t="s">
        <v>927</v>
      </c>
      <c r="C134" s="114"/>
      <c r="D134" s="162"/>
      <c r="E134" s="53"/>
      <c r="F134" s="59"/>
      <c r="G134" s="120"/>
      <c r="H134" s="115"/>
      <c r="I134" s="59"/>
      <c r="J134" s="53"/>
      <c r="K134" s="59"/>
      <c r="L134" s="59"/>
      <c r="M134" s="132"/>
      <c r="N134" s="53"/>
      <c r="O134" s="59"/>
      <c r="P134" s="172"/>
    </row>
    <row r="135" spans="1:17" x14ac:dyDescent="0.25">
      <c r="A135" s="2"/>
      <c r="B135" s="171" t="s">
        <v>933</v>
      </c>
      <c r="C135" s="114"/>
      <c r="D135" s="162"/>
      <c r="E135" s="53"/>
      <c r="F135" s="59"/>
      <c r="G135" s="120"/>
      <c r="H135" s="115"/>
      <c r="I135" s="59"/>
      <c r="J135" s="53"/>
      <c r="K135" s="59"/>
      <c r="L135" s="59"/>
      <c r="M135" s="132"/>
      <c r="N135" s="53"/>
      <c r="O135" s="59"/>
      <c r="P135" s="172"/>
    </row>
    <row r="136" spans="1:17" ht="24.75" customHeight="1" x14ac:dyDescent="0.25">
      <c r="A136" s="2"/>
      <c r="B136" s="149" t="s">
        <v>953</v>
      </c>
      <c r="C136" s="114"/>
      <c r="D136" s="162"/>
      <c r="E136" s="53"/>
      <c r="F136" s="59"/>
      <c r="G136" s="120"/>
      <c r="H136" s="115"/>
      <c r="I136" s="59"/>
      <c r="J136" s="53"/>
      <c r="K136" s="59"/>
      <c r="L136" s="59"/>
      <c r="M136" s="132"/>
      <c r="N136" s="53"/>
      <c r="O136" s="59"/>
      <c r="P136" s="172"/>
    </row>
    <row r="137" spans="1:17" x14ac:dyDescent="0.25">
      <c r="A137" s="2"/>
      <c r="B137" s="149" t="s">
        <v>954</v>
      </c>
      <c r="C137" s="114"/>
      <c r="D137" s="162"/>
      <c r="E137" s="53"/>
      <c r="F137" s="59"/>
      <c r="G137" s="120"/>
      <c r="H137" s="115"/>
      <c r="I137" s="59"/>
      <c r="J137" s="53"/>
      <c r="K137" s="59"/>
      <c r="L137" s="59"/>
      <c r="M137" s="132"/>
      <c r="N137" s="53"/>
      <c r="O137" s="59"/>
      <c r="P137" s="172"/>
    </row>
    <row r="138" spans="1:17" ht="25.5" customHeight="1" x14ac:dyDescent="0.25">
      <c r="A138" s="2"/>
      <c r="B138" s="149" t="s">
        <v>1096</v>
      </c>
      <c r="C138" s="114"/>
      <c r="D138" s="162"/>
      <c r="E138" s="53"/>
      <c r="F138" s="59"/>
      <c r="G138" s="120"/>
      <c r="H138" s="115"/>
      <c r="I138" s="59"/>
      <c r="J138" s="53"/>
      <c r="K138" s="59"/>
      <c r="L138" s="59"/>
      <c r="M138" s="132"/>
      <c r="N138" s="53"/>
      <c r="O138" s="59"/>
      <c r="P138" s="172"/>
    </row>
    <row r="139" spans="1:17" x14ac:dyDescent="0.25">
      <c r="A139" s="2"/>
      <c r="B139" s="149" t="s">
        <v>1097</v>
      </c>
      <c r="C139" s="114"/>
      <c r="D139" s="162"/>
      <c r="E139" s="53"/>
      <c r="F139" s="59"/>
      <c r="G139" s="120"/>
      <c r="H139" s="115"/>
      <c r="I139" s="59"/>
      <c r="J139" s="53"/>
      <c r="K139" s="59"/>
      <c r="L139" s="59"/>
      <c r="M139" s="132"/>
      <c r="N139" s="53"/>
      <c r="O139" s="59"/>
      <c r="P139" s="172"/>
    </row>
    <row r="140" spans="1:17" x14ac:dyDescent="0.25">
      <c r="A140" s="2"/>
      <c r="B140" s="149" t="s">
        <v>894</v>
      </c>
      <c r="C140" s="114"/>
      <c r="D140" s="162"/>
      <c r="E140" s="53"/>
      <c r="F140" s="59"/>
      <c r="G140" s="120"/>
      <c r="H140" s="115"/>
      <c r="I140" s="59"/>
      <c r="J140" s="53"/>
      <c r="K140" s="59"/>
      <c r="L140" s="59"/>
      <c r="M140" s="132"/>
      <c r="N140" s="53"/>
      <c r="O140" s="59"/>
      <c r="P140" s="172"/>
    </row>
    <row r="141" spans="1:17" x14ac:dyDescent="0.25">
      <c r="A141" s="2"/>
      <c r="B141" s="171" t="s">
        <v>895</v>
      </c>
      <c r="C141" s="114"/>
      <c r="D141" s="162"/>
      <c r="E141" s="53"/>
      <c r="F141" s="59"/>
      <c r="G141" s="120"/>
      <c r="H141" s="115"/>
      <c r="I141" s="59"/>
      <c r="J141" s="53"/>
      <c r="K141" s="59"/>
      <c r="L141" s="59"/>
      <c r="M141" s="132"/>
      <c r="N141" s="53"/>
      <c r="O141" s="59"/>
      <c r="P141" s="172"/>
    </row>
    <row r="142" spans="1:17" x14ac:dyDescent="0.25">
      <c r="A142" s="2"/>
      <c r="B142" s="171" t="s">
        <v>896</v>
      </c>
      <c r="C142" s="114"/>
      <c r="D142" s="162"/>
      <c r="E142" s="53"/>
      <c r="F142" s="59"/>
      <c r="G142" s="120"/>
      <c r="H142" s="115"/>
      <c r="I142" s="59"/>
      <c r="J142" s="53"/>
      <c r="K142" s="59"/>
      <c r="L142" s="59"/>
      <c r="M142" s="132"/>
      <c r="N142" s="53"/>
      <c r="O142" s="59"/>
      <c r="P142" s="172"/>
    </row>
    <row r="143" spans="1:17" x14ac:dyDescent="0.25">
      <c r="A143" s="2"/>
      <c r="B143" s="171" t="s">
        <v>897</v>
      </c>
      <c r="C143" s="114"/>
      <c r="D143" s="162"/>
      <c r="E143" s="53"/>
      <c r="F143" s="59"/>
      <c r="G143" s="120"/>
      <c r="H143" s="115"/>
      <c r="I143" s="59"/>
      <c r="J143" s="53"/>
      <c r="K143" s="59"/>
      <c r="L143" s="59"/>
      <c r="M143" s="132"/>
      <c r="N143" s="53"/>
      <c r="O143" s="59"/>
      <c r="P143" s="172"/>
    </row>
    <row r="144" spans="1:17" x14ac:dyDescent="0.25">
      <c r="A144" s="2"/>
      <c r="B144" s="171" t="s">
        <v>898</v>
      </c>
      <c r="C144" s="114"/>
      <c r="D144" s="162"/>
      <c r="E144" s="53"/>
      <c r="F144" s="59"/>
      <c r="G144" s="120"/>
      <c r="H144" s="115"/>
      <c r="I144" s="59"/>
      <c r="J144" s="53"/>
      <c r="K144" s="59"/>
      <c r="L144" s="59"/>
      <c r="M144" s="132"/>
      <c r="N144" s="53"/>
      <c r="O144" s="59"/>
      <c r="P144" s="172"/>
    </row>
    <row r="145" spans="1:16" x14ac:dyDescent="0.25">
      <c r="A145" s="2"/>
      <c r="B145" s="149" t="s">
        <v>693</v>
      </c>
      <c r="C145" s="114"/>
      <c r="D145" s="162"/>
      <c r="E145" s="53"/>
      <c r="F145" s="59"/>
      <c r="G145" s="120"/>
      <c r="H145" s="115"/>
      <c r="I145" s="59"/>
      <c r="J145" s="53"/>
      <c r="K145" s="59"/>
      <c r="L145" s="59"/>
      <c r="M145" s="132"/>
      <c r="N145" s="53"/>
      <c r="O145" s="59"/>
      <c r="P145" s="172"/>
    </row>
    <row r="146" spans="1:16" x14ac:dyDescent="0.25">
      <c r="A146" s="2"/>
      <c r="B146" s="171" t="s">
        <v>694</v>
      </c>
      <c r="C146" s="114"/>
      <c r="D146" s="162"/>
      <c r="E146" s="53"/>
      <c r="F146" s="59"/>
      <c r="G146" s="120"/>
      <c r="H146" s="115"/>
      <c r="I146" s="59"/>
      <c r="J146" s="53"/>
      <c r="K146" s="59"/>
      <c r="L146" s="59"/>
      <c r="M146" s="132"/>
      <c r="N146" s="53"/>
      <c r="O146" s="59"/>
      <c r="P146" s="172"/>
    </row>
    <row r="147" spans="1:16" x14ac:dyDescent="0.25">
      <c r="A147" s="2"/>
      <c r="B147" s="171" t="s">
        <v>695</v>
      </c>
      <c r="C147" s="114"/>
      <c r="D147" s="162"/>
      <c r="E147" s="53"/>
      <c r="F147" s="59"/>
      <c r="G147" s="120"/>
      <c r="H147" s="115"/>
      <c r="I147" s="59"/>
      <c r="J147" s="53"/>
      <c r="K147" s="59"/>
      <c r="L147" s="59"/>
      <c r="M147" s="132"/>
      <c r="N147" s="53"/>
      <c r="O147" s="59"/>
      <c r="P147" s="172"/>
    </row>
    <row r="148" spans="1:16" x14ac:dyDescent="0.25">
      <c r="A148" s="2"/>
      <c r="B148" s="171" t="s">
        <v>696</v>
      </c>
      <c r="C148" s="114"/>
      <c r="D148" s="162"/>
      <c r="E148" s="53"/>
      <c r="F148" s="59"/>
      <c r="G148" s="120"/>
      <c r="H148" s="115"/>
      <c r="I148" s="59"/>
      <c r="J148" s="53"/>
      <c r="K148" s="59"/>
      <c r="L148" s="59"/>
      <c r="M148" s="132"/>
      <c r="N148" s="53"/>
      <c r="O148" s="59"/>
      <c r="P148" s="172"/>
    </row>
    <row r="149" spans="1:16" x14ac:dyDescent="0.25">
      <c r="A149" s="2"/>
      <c r="B149" s="171" t="s">
        <v>697</v>
      </c>
      <c r="C149" s="114"/>
      <c r="D149" s="162"/>
      <c r="E149" s="53"/>
      <c r="F149" s="59"/>
      <c r="G149" s="120"/>
      <c r="H149" s="115"/>
      <c r="I149" s="59"/>
      <c r="J149" s="53"/>
      <c r="K149" s="59"/>
      <c r="L149" s="59"/>
      <c r="M149" s="132"/>
      <c r="N149" s="53"/>
      <c r="O149" s="59"/>
      <c r="P149" s="172"/>
    </row>
    <row r="150" spans="1:16" x14ac:dyDescent="0.25">
      <c r="A150" s="2"/>
      <c r="B150" s="149" t="s">
        <v>698</v>
      </c>
      <c r="C150" s="114"/>
      <c r="D150" s="162"/>
      <c r="E150" s="53"/>
      <c r="F150" s="59"/>
      <c r="G150" s="120"/>
      <c r="H150" s="115"/>
      <c r="I150" s="59"/>
      <c r="J150" s="53"/>
      <c r="K150" s="59"/>
      <c r="L150" s="59"/>
      <c r="M150" s="132"/>
      <c r="N150" s="53"/>
      <c r="O150" s="59"/>
      <c r="P150" s="172"/>
    </row>
    <row r="151" spans="1:16" x14ac:dyDescent="0.25">
      <c r="A151" s="2"/>
      <c r="B151" s="171" t="s">
        <v>931</v>
      </c>
      <c r="C151" s="114"/>
      <c r="D151" s="162"/>
      <c r="E151" s="53"/>
      <c r="F151" s="59"/>
      <c r="G151" s="120"/>
      <c r="H151" s="115"/>
      <c r="I151" s="59"/>
      <c r="J151" s="53"/>
      <c r="K151" s="59"/>
      <c r="L151" s="59"/>
      <c r="M151" s="132"/>
      <c r="N151" s="53"/>
      <c r="O151" s="59"/>
      <c r="P151" s="172"/>
    </row>
    <row r="152" spans="1:16" x14ac:dyDescent="0.25">
      <c r="A152" s="2"/>
      <c r="B152" s="171" t="s">
        <v>932</v>
      </c>
      <c r="C152" s="114"/>
      <c r="D152" s="162"/>
      <c r="E152" s="53"/>
      <c r="F152" s="59"/>
      <c r="G152" s="120"/>
      <c r="H152" s="115"/>
      <c r="I152" s="59"/>
      <c r="J152" s="53"/>
      <c r="K152" s="59"/>
      <c r="L152" s="59"/>
      <c r="M152" s="132"/>
      <c r="N152" s="53"/>
      <c r="O152" s="59"/>
      <c r="P152" s="172"/>
    </row>
    <row r="153" spans="1:16" x14ac:dyDescent="0.25">
      <c r="A153" s="2"/>
      <c r="B153" s="171" t="s">
        <v>934</v>
      </c>
      <c r="C153" s="114"/>
      <c r="D153" s="162"/>
      <c r="E153" s="53"/>
      <c r="F153" s="59"/>
      <c r="G153" s="120"/>
      <c r="H153" s="115"/>
      <c r="I153" s="59"/>
      <c r="J153" s="53"/>
      <c r="K153" s="59"/>
      <c r="L153" s="59"/>
      <c r="M153" s="132"/>
      <c r="N153" s="53"/>
      <c r="O153" s="59"/>
      <c r="P153" s="172"/>
    </row>
    <row r="154" spans="1:16" x14ac:dyDescent="0.25">
      <c r="A154" s="2"/>
      <c r="B154" s="171" t="s">
        <v>1395</v>
      </c>
      <c r="C154" s="114"/>
      <c r="D154" s="162"/>
      <c r="E154" s="53"/>
      <c r="F154" s="59"/>
      <c r="G154" s="120"/>
      <c r="H154" s="115"/>
      <c r="I154" s="59"/>
      <c r="J154" s="53"/>
      <c r="K154" s="59"/>
      <c r="L154" s="59"/>
      <c r="M154" s="132"/>
      <c r="N154" s="53"/>
      <c r="O154" s="59"/>
      <c r="P154" s="172"/>
    </row>
    <row r="155" spans="1:16" x14ac:dyDescent="0.25">
      <c r="A155" s="2"/>
      <c r="B155" s="171" t="s">
        <v>1396</v>
      </c>
      <c r="C155" s="114"/>
      <c r="D155" s="162"/>
      <c r="E155" s="53"/>
      <c r="F155" s="59"/>
      <c r="G155" s="120"/>
      <c r="H155" s="115"/>
      <c r="I155" s="59"/>
      <c r="J155" s="53"/>
      <c r="K155" s="59"/>
      <c r="L155" s="59"/>
      <c r="M155" s="132"/>
      <c r="N155" s="53"/>
      <c r="O155" s="59"/>
      <c r="P155" s="172"/>
    </row>
    <row r="156" spans="1:16" x14ac:dyDescent="0.25">
      <c r="A156" s="2"/>
      <c r="B156" s="171" t="s">
        <v>1180</v>
      </c>
      <c r="C156" s="114"/>
      <c r="D156" s="162"/>
      <c r="E156" s="53"/>
      <c r="F156" s="59"/>
      <c r="G156" s="120"/>
      <c r="H156" s="115"/>
      <c r="I156" s="59"/>
      <c r="J156" s="53"/>
      <c r="K156" s="59"/>
      <c r="L156" s="59"/>
      <c r="M156" s="132"/>
      <c r="N156" s="53"/>
      <c r="O156" s="59"/>
      <c r="P156" s="172"/>
    </row>
    <row r="157" spans="1:16" x14ac:dyDescent="0.25">
      <c r="A157" s="2"/>
      <c r="B157" s="171" t="s">
        <v>1181</v>
      </c>
      <c r="C157" s="114"/>
      <c r="D157" s="162"/>
      <c r="E157" s="53"/>
      <c r="F157" s="59"/>
      <c r="G157" s="120"/>
      <c r="H157" s="115"/>
      <c r="I157" s="59"/>
      <c r="J157" s="53"/>
      <c r="K157" s="59"/>
      <c r="L157" s="59"/>
      <c r="M157" s="132"/>
      <c r="N157" s="53"/>
      <c r="O157" s="59"/>
      <c r="P157" s="172"/>
    </row>
    <row r="158" spans="1:16" x14ac:dyDescent="0.25">
      <c r="A158" s="2"/>
      <c r="B158" s="171" t="s">
        <v>1182</v>
      </c>
      <c r="C158" s="114"/>
      <c r="D158" s="162"/>
      <c r="E158" s="53"/>
      <c r="F158" s="59"/>
      <c r="G158" s="120"/>
      <c r="H158" s="115"/>
      <c r="I158" s="59"/>
      <c r="J158" s="53"/>
      <c r="K158" s="59"/>
      <c r="L158" s="59"/>
      <c r="M158" s="132"/>
      <c r="N158" s="53"/>
      <c r="O158" s="59"/>
      <c r="P158" s="172"/>
    </row>
    <row r="159" spans="1:16" ht="28.5" customHeight="1" x14ac:dyDescent="0.25">
      <c r="A159" s="2"/>
      <c r="B159" s="149" t="s">
        <v>1433</v>
      </c>
      <c r="C159" s="114"/>
      <c r="D159" s="162"/>
      <c r="E159" s="53"/>
      <c r="F159" s="59"/>
      <c r="G159" s="120"/>
      <c r="H159" s="115"/>
      <c r="I159" s="59"/>
      <c r="J159" s="53"/>
      <c r="K159" s="59"/>
      <c r="L159" s="59"/>
      <c r="M159" s="132"/>
      <c r="N159" s="53"/>
      <c r="O159" s="59"/>
      <c r="P159" s="172"/>
    </row>
    <row r="160" spans="1:16" ht="32.25" customHeight="1" x14ac:dyDescent="0.25">
      <c r="A160" s="2"/>
      <c r="B160" s="149" t="s">
        <v>526</v>
      </c>
      <c r="C160" s="114"/>
      <c r="D160" s="162"/>
      <c r="E160" s="53"/>
      <c r="F160" s="59"/>
      <c r="G160" s="120"/>
      <c r="H160" s="115"/>
      <c r="I160" s="59"/>
      <c r="J160" s="53"/>
      <c r="K160" s="59"/>
      <c r="L160" s="59"/>
      <c r="M160" s="132"/>
      <c r="N160" s="53"/>
      <c r="O160" s="59"/>
      <c r="P160" s="172"/>
    </row>
    <row r="161" spans="1:17" ht="24.9" customHeight="1" x14ac:dyDescent="0.25">
      <c r="A161" s="2"/>
      <c r="B161" s="149" t="s">
        <v>1434</v>
      </c>
      <c r="C161" s="114"/>
      <c r="D161" s="162"/>
      <c r="E161" s="53"/>
      <c r="F161" s="59"/>
      <c r="G161" s="120"/>
      <c r="H161" s="115"/>
      <c r="I161" s="59"/>
      <c r="J161" s="53"/>
      <c r="K161" s="59"/>
      <c r="L161" s="59"/>
      <c r="M161" s="132"/>
      <c r="N161" s="53"/>
      <c r="O161" s="59"/>
      <c r="P161" s="172"/>
    </row>
    <row r="162" spans="1:17" ht="27.75" customHeight="1" x14ac:dyDescent="0.25">
      <c r="A162" s="2"/>
      <c r="B162" s="149" t="s">
        <v>1394</v>
      </c>
      <c r="C162" s="114"/>
      <c r="D162" s="162"/>
      <c r="E162" s="53"/>
      <c r="F162" s="59"/>
      <c r="G162" s="120"/>
      <c r="H162" s="115"/>
      <c r="I162" s="59"/>
      <c r="J162" s="53"/>
      <c r="K162" s="59"/>
      <c r="L162" s="59"/>
      <c r="M162" s="132"/>
      <c r="N162" s="53"/>
      <c r="O162" s="59"/>
      <c r="P162" s="172"/>
    </row>
    <row r="163" spans="1:17" x14ac:dyDescent="0.25">
      <c r="A163" s="2"/>
      <c r="B163" s="149" t="s">
        <v>233</v>
      </c>
      <c r="C163" s="114"/>
      <c r="D163" s="162"/>
      <c r="E163" s="53"/>
      <c r="F163" s="59"/>
      <c r="G163" s="120"/>
      <c r="H163" s="115"/>
      <c r="I163" s="59"/>
      <c r="J163" s="53"/>
      <c r="K163" s="59"/>
      <c r="L163" s="59"/>
      <c r="M163" s="132"/>
      <c r="N163" s="53"/>
      <c r="O163" s="59"/>
      <c r="P163" s="172"/>
    </row>
    <row r="164" spans="1:17" ht="66.75" customHeight="1" x14ac:dyDescent="0.25">
      <c r="A164" s="2"/>
      <c r="B164" s="103" t="s">
        <v>399</v>
      </c>
      <c r="C164" s="114"/>
      <c r="D164" s="162"/>
      <c r="E164" s="53"/>
      <c r="F164" s="59"/>
      <c r="G164" s="120"/>
      <c r="H164" s="115"/>
      <c r="I164" s="59"/>
      <c r="J164" s="53"/>
      <c r="K164" s="59"/>
      <c r="L164" s="59"/>
      <c r="M164" s="132"/>
      <c r="N164" s="53"/>
      <c r="O164" s="59"/>
      <c r="P164" s="172"/>
    </row>
    <row r="165" spans="1:17" ht="26.4" x14ac:dyDescent="0.25">
      <c r="A165" s="19" t="s">
        <v>682</v>
      </c>
      <c r="B165" s="106" t="s">
        <v>232</v>
      </c>
      <c r="C165" s="114">
        <f>+Q165*0.05</f>
        <v>1231.2496392336029</v>
      </c>
      <c r="D165" s="162">
        <f>C165/8</f>
        <v>153.90620490420037</v>
      </c>
      <c r="E165" s="53">
        <f>+Q165*0.075</f>
        <v>1846.8744588504042</v>
      </c>
      <c r="F165" s="163">
        <f>E165/8</f>
        <v>230.85930735630052</v>
      </c>
      <c r="G165" s="120">
        <f>+Q165*0.105</f>
        <v>2585.624242390566</v>
      </c>
      <c r="H165" s="162">
        <f>G165/8</f>
        <v>323.20303029882075</v>
      </c>
      <c r="I165" s="59">
        <f>+Q165*1.04</f>
        <v>25609.992496058941</v>
      </c>
      <c r="J165" s="53">
        <f>+I165*0.075</f>
        <v>1920.7494372044205</v>
      </c>
      <c r="K165" s="59">
        <f>I165/8</f>
        <v>3201.2490620073677</v>
      </c>
      <c r="L165" s="59">
        <f>J165/8</f>
        <v>240.09367965055256</v>
      </c>
      <c r="M165" s="132">
        <f>+I165*1.045</f>
        <v>26762.442158381593</v>
      </c>
      <c r="N165" s="53">
        <f>+M165*0.055</f>
        <v>1471.9343187109876</v>
      </c>
      <c r="O165" s="59">
        <f>M165/8</f>
        <v>3345.3052697976991</v>
      </c>
      <c r="P165" s="115">
        <f>N165/8</f>
        <v>183.99178983887344</v>
      </c>
      <c r="Q165" s="48">
        <v>24624.992784672057</v>
      </c>
    </row>
    <row r="166" spans="1:17" ht="26.4" x14ac:dyDescent="0.25">
      <c r="A166" s="2"/>
      <c r="B166" s="149" t="s">
        <v>928</v>
      </c>
      <c r="C166" s="114"/>
      <c r="D166" s="162"/>
      <c r="E166" s="53"/>
      <c r="F166" s="59"/>
      <c r="G166" s="120"/>
      <c r="H166" s="115"/>
      <c r="I166" s="59"/>
      <c r="J166" s="53"/>
      <c r="K166" s="59"/>
      <c r="L166" s="59"/>
      <c r="M166" s="132"/>
      <c r="N166" s="53"/>
      <c r="O166" s="59"/>
      <c r="P166" s="172"/>
    </row>
    <row r="167" spans="1:17" x14ac:dyDescent="0.25">
      <c r="A167" s="2"/>
      <c r="B167" s="171" t="s">
        <v>528</v>
      </c>
      <c r="C167" s="114"/>
      <c r="D167" s="162"/>
      <c r="E167" s="53"/>
      <c r="F167" s="59"/>
      <c r="G167" s="120"/>
      <c r="H167" s="115"/>
      <c r="I167" s="59"/>
      <c r="J167" s="53"/>
      <c r="K167" s="59"/>
      <c r="L167" s="59"/>
      <c r="M167" s="132"/>
      <c r="N167" s="53"/>
      <c r="O167" s="59"/>
      <c r="P167" s="172"/>
    </row>
    <row r="168" spans="1:17" x14ac:dyDescent="0.25">
      <c r="A168" s="2"/>
      <c r="B168" s="171" t="s">
        <v>935</v>
      </c>
      <c r="C168" s="114"/>
      <c r="D168" s="162"/>
      <c r="E168" s="53"/>
      <c r="F168" s="59"/>
      <c r="G168" s="120"/>
      <c r="H168" s="115"/>
      <c r="I168" s="59"/>
      <c r="J168" s="53"/>
      <c r="K168" s="59"/>
      <c r="L168" s="59"/>
      <c r="M168" s="132"/>
      <c r="N168" s="53"/>
      <c r="O168" s="59"/>
      <c r="P168" s="172"/>
    </row>
    <row r="169" spans="1:17" x14ac:dyDescent="0.25">
      <c r="A169" s="2"/>
      <c r="B169" s="171" t="s">
        <v>936</v>
      </c>
      <c r="C169" s="114"/>
      <c r="D169" s="162"/>
      <c r="E169" s="53"/>
      <c r="F169" s="59"/>
      <c r="G169" s="120"/>
      <c r="H169" s="115"/>
      <c r="I169" s="59"/>
      <c r="J169" s="53"/>
      <c r="K169" s="59"/>
      <c r="L169" s="59"/>
      <c r="M169" s="132"/>
      <c r="N169" s="53"/>
      <c r="O169" s="59"/>
      <c r="P169" s="172"/>
    </row>
    <row r="170" spans="1:17" x14ac:dyDescent="0.25">
      <c r="A170" s="2"/>
      <c r="B170" s="151" t="s">
        <v>1142</v>
      </c>
      <c r="C170" s="114"/>
      <c r="D170" s="162"/>
      <c r="E170" s="53"/>
      <c r="F170" s="59"/>
      <c r="G170" s="120"/>
      <c r="H170" s="115"/>
      <c r="I170" s="59"/>
      <c r="J170" s="53"/>
      <c r="K170" s="59"/>
      <c r="L170" s="59"/>
      <c r="M170" s="132"/>
      <c r="N170" s="53"/>
      <c r="O170" s="59"/>
      <c r="P170" s="172"/>
    </row>
    <row r="171" spans="1:17" x14ac:dyDescent="0.25">
      <c r="A171" s="2"/>
      <c r="B171" s="171" t="s">
        <v>955</v>
      </c>
      <c r="C171" s="114"/>
      <c r="D171" s="162"/>
      <c r="E171" s="53"/>
      <c r="F171" s="59"/>
      <c r="G171" s="120"/>
      <c r="H171" s="115"/>
      <c r="I171" s="59"/>
      <c r="J171" s="53"/>
      <c r="K171" s="59"/>
      <c r="L171" s="59"/>
      <c r="M171" s="132"/>
      <c r="N171" s="53"/>
      <c r="O171" s="59"/>
      <c r="P171" s="172"/>
    </row>
    <row r="172" spans="1:17" x14ac:dyDescent="0.25">
      <c r="A172" s="2"/>
      <c r="B172" s="171" t="s">
        <v>937</v>
      </c>
      <c r="C172" s="114"/>
      <c r="D172" s="162"/>
      <c r="E172" s="53"/>
      <c r="F172" s="59"/>
      <c r="G172" s="120"/>
      <c r="H172" s="115"/>
      <c r="I172" s="59"/>
      <c r="J172" s="53"/>
      <c r="K172" s="59"/>
      <c r="L172" s="59"/>
      <c r="M172" s="132"/>
      <c r="N172" s="53"/>
      <c r="O172" s="59"/>
      <c r="P172" s="172"/>
    </row>
    <row r="173" spans="1:17" x14ac:dyDescent="0.25">
      <c r="A173" s="2"/>
      <c r="B173" s="171" t="s">
        <v>226</v>
      </c>
      <c r="C173" s="114"/>
      <c r="D173" s="162"/>
      <c r="E173" s="53"/>
      <c r="F173" s="59"/>
      <c r="G173" s="120"/>
      <c r="H173" s="115"/>
      <c r="I173" s="59"/>
      <c r="J173" s="53"/>
      <c r="K173" s="59"/>
      <c r="L173" s="59"/>
      <c r="M173" s="132"/>
      <c r="N173" s="53"/>
      <c r="O173" s="59"/>
      <c r="P173" s="172"/>
    </row>
    <row r="174" spans="1:17" x14ac:dyDescent="0.25">
      <c r="A174" s="2"/>
      <c r="B174" s="149" t="s">
        <v>1143</v>
      </c>
      <c r="C174" s="114"/>
      <c r="D174" s="162"/>
      <c r="E174" s="53"/>
      <c r="F174" s="59"/>
      <c r="G174" s="120"/>
      <c r="H174" s="115"/>
      <c r="I174" s="59"/>
      <c r="J174" s="53"/>
      <c r="K174" s="59"/>
      <c r="L174" s="59"/>
      <c r="M174" s="132"/>
      <c r="N174" s="53"/>
      <c r="O174" s="59"/>
      <c r="P174" s="172"/>
    </row>
    <row r="175" spans="1:17" x14ac:dyDescent="0.25">
      <c r="A175" s="2"/>
      <c r="B175" s="171" t="s">
        <v>227</v>
      </c>
      <c r="C175" s="114"/>
      <c r="D175" s="162"/>
      <c r="E175" s="53"/>
      <c r="F175" s="59"/>
      <c r="G175" s="120"/>
      <c r="H175" s="115"/>
      <c r="I175" s="59"/>
      <c r="J175" s="53"/>
      <c r="K175" s="59"/>
      <c r="L175" s="59"/>
      <c r="M175" s="132"/>
      <c r="N175" s="53"/>
      <c r="O175" s="59"/>
      <c r="P175" s="172"/>
    </row>
    <row r="176" spans="1:17" x14ac:dyDescent="0.25">
      <c r="A176" s="2"/>
      <c r="B176" s="171" t="s">
        <v>228</v>
      </c>
      <c r="C176" s="114"/>
      <c r="D176" s="162"/>
      <c r="E176" s="53"/>
      <c r="F176" s="59"/>
      <c r="G176" s="120"/>
      <c r="H176" s="115"/>
      <c r="I176" s="59"/>
      <c r="J176" s="53"/>
      <c r="K176" s="59"/>
      <c r="L176" s="59"/>
      <c r="M176" s="132"/>
      <c r="N176" s="53"/>
      <c r="O176" s="59"/>
      <c r="P176" s="172"/>
    </row>
    <row r="177" spans="1:17" x14ac:dyDescent="0.25">
      <c r="A177" s="2"/>
      <c r="B177" s="151" t="s">
        <v>956</v>
      </c>
      <c r="C177" s="114"/>
      <c r="D177" s="162"/>
      <c r="E177" s="53"/>
      <c r="F177" s="59"/>
      <c r="G177" s="120"/>
      <c r="H177" s="115"/>
      <c r="I177" s="59"/>
      <c r="J177" s="53"/>
      <c r="K177" s="59"/>
      <c r="L177" s="59"/>
      <c r="M177" s="132"/>
      <c r="N177" s="53"/>
      <c r="O177" s="59"/>
      <c r="P177" s="172"/>
    </row>
    <row r="178" spans="1:17" x14ac:dyDescent="0.25">
      <c r="A178" s="2"/>
      <c r="B178" s="171" t="s">
        <v>529</v>
      </c>
      <c r="C178" s="114"/>
      <c r="D178" s="162"/>
      <c r="E178" s="53"/>
      <c r="F178" s="59"/>
      <c r="G178" s="120"/>
      <c r="H178" s="115"/>
      <c r="I178" s="59"/>
      <c r="J178" s="53"/>
      <c r="K178" s="59"/>
      <c r="L178" s="59"/>
      <c r="M178" s="132"/>
      <c r="N178" s="53"/>
      <c r="O178" s="59"/>
      <c r="P178" s="172"/>
    </row>
    <row r="179" spans="1:17" x14ac:dyDescent="0.25">
      <c r="A179" s="2"/>
      <c r="B179" s="149" t="s">
        <v>229</v>
      </c>
      <c r="C179" s="114"/>
      <c r="D179" s="162"/>
      <c r="E179" s="53"/>
      <c r="F179" s="59"/>
      <c r="G179" s="120"/>
      <c r="H179" s="115"/>
      <c r="I179" s="59"/>
      <c r="J179" s="53"/>
      <c r="K179" s="59"/>
      <c r="L179" s="59"/>
      <c r="M179" s="132"/>
      <c r="N179" s="53"/>
      <c r="O179" s="59"/>
      <c r="P179" s="172"/>
    </row>
    <row r="180" spans="1:17" x14ac:dyDescent="0.25">
      <c r="A180" s="2"/>
      <c r="B180" s="149" t="s">
        <v>230</v>
      </c>
      <c r="C180" s="114"/>
      <c r="D180" s="162"/>
      <c r="E180" s="53"/>
      <c r="F180" s="59"/>
      <c r="G180" s="120"/>
      <c r="H180" s="115"/>
      <c r="I180" s="59"/>
      <c r="J180" s="53"/>
      <c r="K180" s="59"/>
      <c r="L180" s="59"/>
      <c r="M180" s="132"/>
      <c r="N180" s="53"/>
      <c r="O180" s="59"/>
      <c r="P180" s="172"/>
    </row>
    <row r="181" spans="1:17" x14ac:dyDescent="0.25">
      <c r="A181" s="2"/>
      <c r="B181" s="149" t="s">
        <v>231</v>
      </c>
      <c r="C181" s="114"/>
      <c r="D181" s="162"/>
      <c r="E181" s="53"/>
      <c r="F181" s="59"/>
      <c r="G181" s="120"/>
      <c r="H181" s="115"/>
      <c r="I181" s="59"/>
      <c r="J181" s="53"/>
      <c r="K181" s="59"/>
      <c r="L181" s="59"/>
      <c r="M181" s="132"/>
      <c r="N181" s="53"/>
      <c r="O181" s="59"/>
      <c r="P181" s="172"/>
    </row>
    <row r="182" spans="1:17" x14ac:dyDescent="0.25">
      <c r="A182" s="2"/>
      <c r="B182" s="149" t="s">
        <v>1393</v>
      </c>
      <c r="C182" s="114"/>
      <c r="D182" s="162"/>
      <c r="E182" s="53"/>
      <c r="F182" s="59"/>
      <c r="G182" s="120"/>
      <c r="H182" s="115"/>
      <c r="I182" s="59"/>
      <c r="J182" s="53"/>
      <c r="K182" s="59"/>
      <c r="L182" s="59"/>
      <c r="M182" s="132"/>
      <c r="N182" s="53"/>
      <c r="O182" s="59"/>
      <c r="P182" s="172"/>
    </row>
    <row r="183" spans="1:17" ht="25.5" customHeight="1" x14ac:dyDescent="0.25">
      <c r="A183" s="2"/>
      <c r="B183" s="98" t="s">
        <v>1394</v>
      </c>
      <c r="C183" s="114"/>
      <c r="D183" s="162"/>
      <c r="E183" s="53"/>
      <c r="F183" s="59"/>
      <c r="G183" s="120"/>
      <c r="H183" s="115"/>
      <c r="I183" s="59"/>
      <c r="J183" s="53"/>
      <c r="K183" s="59"/>
      <c r="L183" s="59"/>
      <c r="M183" s="132"/>
      <c r="N183" s="53"/>
      <c r="O183" s="59"/>
      <c r="P183" s="172"/>
    </row>
    <row r="184" spans="1:17" x14ac:dyDescent="0.25">
      <c r="A184" s="2"/>
      <c r="B184" s="149" t="s">
        <v>234</v>
      </c>
      <c r="C184" s="114"/>
      <c r="D184" s="162"/>
      <c r="E184" s="53"/>
      <c r="F184" s="59"/>
      <c r="G184" s="120"/>
      <c r="H184" s="115"/>
      <c r="I184" s="59"/>
      <c r="J184" s="53"/>
      <c r="K184" s="59"/>
      <c r="L184" s="59"/>
      <c r="M184" s="132"/>
      <c r="N184" s="53"/>
      <c r="O184" s="59"/>
      <c r="P184" s="172"/>
    </row>
    <row r="185" spans="1:17" ht="64.5" customHeight="1" x14ac:dyDescent="0.25">
      <c r="A185" s="2"/>
      <c r="B185" s="103" t="s">
        <v>399</v>
      </c>
      <c r="C185" s="114"/>
      <c r="D185" s="162"/>
      <c r="E185" s="53"/>
      <c r="F185" s="59"/>
      <c r="G185" s="120"/>
      <c r="H185" s="115"/>
      <c r="I185" s="59"/>
      <c r="J185" s="53"/>
      <c r="K185" s="59"/>
      <c r="L185" s="59"/>
      <c r="M185" s="132"/>
      <c r="N185" s="53"/>
      <c r="O185" s="59"/>
      <c r="P185" s="172"/>
    </row>
    <row r="186" spans="1:17" x14ac:dyDescent="0.25">
      <c r="A186" s="2"/>
      <c r="B186" s="105" t="s">
        <v>221</v>
      </c>
      <c r="C186" s="114"/>
      <c r="D186" s="162"/>
      <c r="E186" s="53"/>
      <c r="F186" s="59"/>
      <c r="G186" s="120"/>
      <c r="H186" s="115"/>
      <c r="I186" s="59"/>
      <c r="J186" s="53"/>
      <c r="K186" s="59"/>
      <c r="L186" s="59"/>
      <c r="M186" s="132"/>
      <c r="N186" s="53"/>
      <c r="O186" s="59"/>
      <c r="P186" s="172"/>
    </row>
    <row r="187" spans="1:17" x14ac:dyDescent="0.25">
      <c r="A187" s="19" t="s">
        <v>879</v>
      </c>
      <c r="B187" s="30" t="s">
        <v>653</v>
      </c>
      <c r="C187" s="114">
        <f>+Q187*0.05</f>
        <v>1312.2529049726556</v>
      </c>
      <c r="D187" s="162">
        <f>C187/8</f>
        <v>164.03161312158196</v>
      </c>
      <c r="E187" s="53">
        <f>+Q187*0.075</f>
        <v>1968.3793574589833</v>
      </c>
      <c r="F187" s="163">
        <f>E187/8</f>
        <v>246.04741968237292</v>
      </c>
      <c r="G187" s="120">
        <f>+Q187*0.105</f>
        <v>2755.7311004425765</v>
      </c>
      <c r="H187" s="162">
        <f>G187/8</f>
        <v>344.46638755532206</v>
      </c>
      <c r="I187" s="59">
        <f>+Q187*1.04</f>
        <v>27294.860423431237</v>
      </c>
      <c r="J187" s="53">
        <f>+I187*0.075</f>
        <v>2047.1145317573428</v>
      </c>
      <c r="K187" s="59">
        <f>I187/8</f>
        <v>3411.8575529289046</v>
      </c>
      <c r="L187" s="59">
        <f>J187/8</f>
        <v>255.88931646966785</v>
      </c>
      <c r="M187" s="132">
        <f>+I187*1.045</f>
        <v>28523.129142485639</v>
      </c>
      <c r="N187" s="53">
        <f>+M187*0.055</f>
        <v>1568.7721028367102</v>
      </c>
      <c r="O187" s="59">
        <f>M187/8</f>
        <v>3565.3911428107049</v>
      </c>
      <c r="P187" s="115">
        <f>N187/8</f>
        <v>196.09651285458878</v>
      </c>
      <c r="Q187" s="48">
        <v>26245.058099453112</v>
      </c>
    </row>
    <row r="188" spans="1:17" x14ac:dyDescent="0.25">
      <c r="A188" s="2" t="s">
        <v>461</v>
      </c>
      <c r="B188" s="99" t="s">
        <v>702</v>
      </c>
      <c r="C188" s="114"/>
      <c r="D188" s="162"/>
      <c r="E188" s="53"/>
      <c r="F188" s="59"/>
      <c r="G188" s="120"/>
      <c r="H188" s="115"/>
      <c r="I188" s="59"/>
      <c r="J188" s="53"/>
      <c r="K188" s="59"/>
      <c r="L188" s="59"/>
      <c r="M188" s="132"/>
      <c r="N188" s="53"/>
      <c r="O188" s="59"/>
      <c r="P188" s="172"/>
    </row>
    <row r="189" spans="1:17" x14ac:dyDescent="0.25">
      <c r="A189" s="19" t="s">
        <v>356</v>
      </c>
      <c r="B189" s="30" t="s">
        <v>1057</v>
      </c>
      <c r="C189" s="114">
        <f>+Q189*0.05</f>
        <v>1312.2529049726556</v>
      </c>
      <c r="D189" s="162">
        <f>C189/8</f>
        <v>164.03161312158196</v>
      </c>
      <c r="E189" s="53">
        <f>+Q189*0.075</f>
        <v>1968.3793574589833</v>
      </c>
      <c r="F189" s="163">
        <f>E189/8</f>
        <v>246.04741968237292</v>
      </c>
      <c r="G189" s="120">
        <f>+Q189*0.105</f>
        <v>2755.7311004425765</v>
      </c>
      <c r="H189" s="162">
        <f>G189/8</f>
        <v>344.46638755532206</v>
      </c>
      <c r="I189" s="59">
        <f>+Q189*1.04</f>
        <v>27294.860423431237</v>
      </c>
      <c r="J189" s="53">
        <f>+I189*0.075</f>
        <v>2047.1145317573428</v>
      </c>
      <c r="K189" s="59">
        <f>I189/8</f>
        <v>3411.8575529289046</v>
      </c>
      <c r="L189" s="59">
        <f>J189/8</f>
        <v>255.88931646966785</v>
      </c>
      <c r="M189" s="132">
        <f>+I189*1.045</f>
        <v>28523.129142485639</v>
      </c>
      <c r="N189" s="53">
        <f>+M189*0.055</f>
        <v>1568.7721028367102</v>
      </c>
      <c r="O189" s="59">
        <f>M189/8</f>
        <v>3565.3911428107049</v>
      </c>
      <c r="P189" s="115">
        <f>N189/8</f>
        <v>196.09651285458878</v>
      </c>
      <c r="Q189" s="48">
        <v>26245.058099453112</v>
      </c>
    </row>
    <row r="190" spans="1:17" x14ac:dyDescent="0.25">
      <c r="A190" s="2" t="s">
        <v>461</v>
      </c>
      <c r="B190" s="103" t="s">
        <v>558</v>
      </c>
      <c r="C190" s="114"/>
      <c r="D190" s="162"/>
      <c r="E190" s="53"/>
      <c r="F190" s="59"/>
      <c r="G190" s="120"/>
      <c r="H190" s="115"/>
      <c r="I190" s="59"/>
      <c r="J190" s="53"/>
      <c r="K190" s="59"/>
      <c r="L190" s="59"/>
      <c r="M190" s="132"/>
      <c r="N190" s="53"/>
      <c r="O190" s="59"/>
      <c r="P190" s="172"/>
    </row>
    <row r="191" spans="1:17" x14ac:dyDescent="0.25">
      <c r="A191" s="2" t="s">
        <v>461</v>
      </c>
      <c r="B191" s="99" t="s">
        <v>703</v>
      </c>
      <c r="C191" s="114"/>
      <c r="D191" s="162"/>
      <c r="E191" s="53"/>
      <c r="F191" s="59"/>
      <c r="G191" s="120"/>
      <c r="H191" s="115"/>
      <c r="I191" s="59"/>
      <c r="J191" s="53"/>
      <c r="K191" s="59"/>
      <c r="L191" s="59"/>
      <c r="M191" s="132"/>
      <c r="N191" s="53"/>
      <c r="O191" s="59"/>
      <c r="P191" s="172"/>
    </row>
    <row r="192" spans="1:17" x14ac:dyDescent="0.25">
      <c r="A192" s="2"/>
      <c r="B192" s="105" t="s">
        <v>222</v>
      </c>
      <c r="C192" s="114"/>
      <c r="D192" s="162"/>
      <c r="E192" s="53"/>
      <c r="F192" s="59"/>
      <c r="G192" s="120"/>
      <c r="H192" s="115"/>
      <c r="I192" s="59"/>
      <c r="J192" s="53"/>
      <c r="K192" s="59"/>
      <c r="L192" s="59"/>
      <c r="M192" s="132"/>
      <c r="N192" s="53"/>
      <c r="O192" s="59"/>
      <c r="P192" s="172"/>
    </row>
    <row r="193" spans="1:17" x14ac:dyDescent="0.25">
      <c r="A193" s="19" t="s">
        <v>357</v>
      </c>
      <c r="B193" s="30" t="s">
        <v>367</v>
      </c>
      <c r="C193" s="114">
        <f>+Q193*0.05</f>
        <v>1239.3499658075084</v>
      </c>
      <c r="D193" s="162">
        <f>C193/8</f>
        <v>154.91874572593855</v>
      </c>
      <c r="E193" s="53">
        <f>+Q193*0.075</f>
        <v>1859.0249487112624</v>
      </c>
      <c r="F193" s="163">
        <f>E193/8</f>
        <v>232.3781185889078</v>
      </c>
      <c r="G193" s="120">
        <f>+Q193*0.105</f>
        <v>2602.6349281957673</v>
      </c>
      <c r="H193" s="162">
        <f>G193/8</f>
        <v>325.32936602447091</v>
      </c>
      <c r="I193" s="59">
        <f>+Q193*1.04</f>
        <v>25778.479288796174</v>
      </c>
      <c r="J193" s="53">
        <f>+I193*0.075</f>
        <v>1933.385946659713</v>
      </c>
      <c r="K193" s="59">
        <f>I193/8</f>
        <v>3222.3099110995217</v>
      </c>
      <c r="L193" s="59">
        <f>J193/8</f>
        <v>241.67324333246412</v>
      </c>
      <c r="M193" s="132">
        <f>+I193*1.045</f>
        <v>26938.510856792</v>
      </c>
      <c r="N193" s="53">
        <f>+M193*0.055</f>
        <v>1481.6180971235599</v>
      </c>
      <c r="O193" s="59">
        <f>M193/8</f>
        <v>3367.313857099</v>
      </c>
      <c r="P193" s="115">
        <f>N193/8</f>
        <v>185.20226214044499</v>
      </c>
      <c r="Q193" s="48">
        <v>24786.999316150166</v>
      </c>
    </row>
    <row r="194" spans="1:17" ht="26.25" customHeight="1" x14ac:dyDescent="0.25">
      <c r="A194" s="2" t="s">
        <v>461</v>
      </c>
      <c r="B194" s="103" t="s">
        <v>704</v>
      </c>
      <c r="C194" s="114"/>
      <c r="D194" s="162"/>
      <c r="E194" s="53"/>
      <c r="F194" s="59"/>
      <c r="G194" s="120"/>
      <c r="H194" s="115"/>
      <c r="I194" s="59"/>
      <c r="J194" s="53"/>
      <c r="K194" s="59"/>
      <c r="L194" s="59"/>
      <c r="M194" s="132"/>
      <c r="N194" s="53"/>
      <c r="O194" s="59"/>
      <c r="P194" s="172"/>
    </row>
    <row r="195" spans="1:17" x14ac:dyDescent="0.25">
      <c r="A195" s="2"/>
      <c r="B195" s="105" t="s">
        <v>705</v>
      </c>
      <c r="C195" s="114"/>
      <c r="D195" s="162"/>
      <c r="E195" s="53"/>
      <c r="F195" s="59"/>
      <c r="G195" s="120"/>
      <c r="H195" s="115"/>
      <c r="I195" s="59"/>
      <c r="J195" s="53"/>
      <c r="K195" s="59"/>
      <c r="L195" s="59"/>
      <c r="M195" s="132"/>
      <c r="N195" s="53"/>
      <c r="O195" s="59"/>
      <c r="P195" s="172"/>
    </row>
    <row r="196" spans="1:17" ht="39.75" customHeight="1" x14ac:dyDescent="0.25">
      <c r="A196" s="2"/>
      <c r="B196" s="103" t="s">
        <v>1300</v>
      </c>
      <c r="C196" s="114"/>
      <c r="D196" s="162"/>
      <c r="E196" s="53"/>
      <c r="F196" s="59"/>
      <c r="G196" s="120"/>
      <c r="H196" s="115"/>
      <c r="I196" s="59"/>
      <c r="J196" s="53"/>
      <c r="K196" s="59"/>
      <c r="L196" s="59"/>
      <c r="M196" s="132"/>
      <c r="N196" s="53"/>
      <c r="O196" s="59"/>
      <c r="P196" s="172"/>
    </row>
    <row r="197" spans="1:17" x14ac:dyDescent="0.25">
      <c r="A197" s="2"/>
      <c r="B197" s="105" t="s">
        <v>758</v>
      </c>
      <c r="C197" s="114"/>
      <c r="D197" s="162"/>
      <c r="E197" s="53"/>
      <c r="F197" s="59"/>
      <c r="G197" s="120"/>
      <c r="H197" s="115"/>
      <c r="I197" s="59"/>
      <c r="J197" s="53"/>
      <c r="K197" s="59"/>
      <c r="L197" s="59"/>
      <c r="M197" s="132"/>
      <c r="N197" s="53"/>
      <c r="O197" s="59"/>
      <c r="P197" s="172"/>
    </row>
    <row r="198" spans="1:17" x14ac:dyDescent="0.25">
      <c r="A198" s="19" t="s">
        <v>358</v>
      </c>
      <c r="B198" s="30" t="s">
        <v>706</v>
      </c>
      <c r="C198" s="114">
        <f>+Q198*0.05</f>
        <v>1312.2529049726556</v>
      </c>
      <c r="D198" s="162">
        <f>C198/8</f>
        <v>164.03161312158196</v>
      </c>
      <c r="E198" s="53">
        <f>+Q198*0.075</f>
        <v>1968.3793574589833</v>
      </c>
      <c r="F198" s="163">
        <f>E198/8</f>
        <v>246.04741968237292</v>
      </c>
      <c r="G198" s="120">
        <f>+Q198*0.105</f>
        <v>2755.7311004425765</v>
      </c>
      <c r="H198" s="162">
        <f>G198/8</f>
        <v>344.46638755532206</v>
      </c>
      <c r="I198" s="59">
        <f>+Q198*1.04</f>
        <v>27294.860423431237</v>
      </c>
      <c r="J198" s="53">
        <f>+I198*0.075</f>
        <v>2047.1145317573428</v>
      </c>
      <c r="K198" s="59">
        <f>I198/8</f>
        <v>3411.8575529289046</v>
      </c>
      <c r="L198" s="59">
        <f>J198/8</f>
        <v>255.88931646966785</v>
      </c>
      <c r="M198" s="132">
        <f>+I198*1.045</f>
        <v>28523.129142485639</v>
      </c>
      <c r="N198" s="53">
        <f>+M198*0.055</f>
        <v>1568.7721028367102</v>
      </c>
      <c r="O198" s="59">
        <f>M198/8</f>
        <v>3565.3911428107049</v>
      </c>
      <c r="P198" s="115">
        <f>N198/8</f>
        <v>196.09651285458878</v>
      </c>
      <c r="Q198" s="48">
        <v>26245.058099453112</v>
      </c>
    </row>
    <row r="199" spans="1:17" x14ac:dyDescent="0.25">
      <c r="A199" s="19" t="s">
        <v>359</v>
      </c>
      <c r="B199" s="30" t="s">
        <v>707</v>
      </c>
      <c r="C199" s="114">
        <f>+Q199*0.05</f>
        <v>1239.3499658075084</v>
      </c>
      <c r="D199" s="162">
        <f>C199/8</f>
        <v>154.91874572593855</v>
      </c>
      <c r="E199" s="53">
        <f>+Q199*0.075</f>
        <v>1859.0249487112624</v>
      </c>
      <c r="F199" s="163">
        <f>E199/8</f>
        <v>232.3781185889078</v>
      </c>
      <c r="G199" s="120">
        <f>+Q199*0.105</f>
        <v>2602.6349281957673</v>
      </c>
      <c r="H199" s="162">
        <f>G199/8</f>
        <v>325.32936602447091</v>
      </c>
      <c r="I199" s="59">
        <f>+Q199*1.04</f>
        <v>25778.479288796174</v>
      </c>
      <c r="J199" s="53">
        <f>+I199*0.075</f>
        <v>1933.385946659713</v>
      </c>
      <c r="K199" s="59">
        <f>I199/8</f>
        <v>3222.3099110995217</v>
      </c>
      <c r="L199" s="59">
        <f>J199/8</f>
        <v>241.67324333246412</v>
      </c>
      <c r="M199" s="132">
        <f>+I199*1.045</f>
        <v>26938.510856792</v>
      </c>
      <c r="N199" s="53">
        <f>+M199*0.055</f>
        <v>1481.6180971235599</v>
      </c>
      <c r="O199" s="59">
        <f>M199/8</f>
        <v>3367.313857099</v>
      </c>
      <c r="P199" s="115">
        <f>N199/8</f>
        <v>185.20226214044499</v>
      </c>
      <c r="Q199" s="48">
        <v>24786.999316150166</v>
      </c>
    </row>
    <row r="200" spans="1:17" ht="28.5" customHeight="1" x14ac:dyDescent="0.25">
      <c r="A200" s="2" t="s">
        <v>461</v>
      </c>
      <c r="B200" s="103" t="s">
        <v>801</v>
      </c>
      <c r="C200" s="114"/>
      <c r="D200" s="162"/>
      <c r="E200" s="53"/>
      <c r="F200" s="59"/>
      <c r="G200" s="119"/>
      <c r="H200" s="113"/>
      <c r="M200" s="131"/>
      <c r="P200" s="172"/>
      <c r="Q200" s="62"/>
    </row>
    <row r="201" spans="1:17" ht="38.25" customHeight="1" x14ac:dyDescent="0.25">
      <c r="A201" s="2" t="s">
        <v>461</v>
      </c>
      <c r="B201" s="98" t="s">
        <v>444</v>
      </c>
      <c r="C201" s="114"/>
      <c r="D201" s="162"/>
      <c r="E201" s="53"/>
      <c r="F201" s="59"/>
      <c r="G201" s="119"/>
      <c r="H201" s="113"/>
      <c r="M201" s="131"/>
      <c r="P201" s="172"/>
    </row>
    <row r="202" spans="1:17" x14ac:dyDescent="0.25">
      <c r="A202" s="2"/>
      <c r="B202" s="105" t="s">
        <v>759</v>
      </c>
      <c r="C202" s="114"/>
      <c r="D202" s="162"/>
      <c r="E202" s="53"/>
      <c r="F202" s="59"/>
      <c r="G202" s="119"/>
      <c r="H202" s="113"/>
      <c r="M202" s="131"/>
      <c r="P202" s="172"/>
    </row>
    <row r="203" spans="1:17" ht="36.75" customHeight="1" x14ac:dyDescent="0.25">
      <c r="A203" s="7" t="s">
        <v>360</v>
      </c>
      <c r="B203" s="103" t="s">
        <v>1144</v>
      </c>
      <c r="C203" s="114"/>
      <c r="D203" s="162"/>
      <c r="E203" s="53"/>
      <c r="F203" s="59"/>
      <c r="G203" s="119"/>
      <c r="H203" s="113"/>
      <c r="M203" s="131"/>
      <c r="P203" s="172"/>
    </row>
    <row r="204" spans="1:17" ht="37.5" customHeight="1" x14ac:dyDescent="0.25">
      <c r="A204" s="7" t="s">
        <v>361</v>
      </c>
      <c r="B204" s="103" t="s">
        <v>400</v>
      </c>
      <c r="C204" s="114"/>
      <c r="D204" s="162"/>
      <c r="E204" s="53"/>
      <c r="F204" s="59"/>
      <c r="G204" s="119"/>
      <c r="H204" s="113"/>
      <c r="M204" s="131"/>
      <c r="P204" s="172"/>
    </row>
    <row r="205" spans="1:17" ht="52.5" customHeight="1" x14ac:dyDescent="0.25">
      <c r="A205" s="7" t="s">
        <v>362</v>
      </c>
      <c r="B205" s="103" t="s">
        <v>401</v>
      </c>
      <c r="C205" s="114"/>
      <c r="D205" s="162"/>
      <c r="E205" s="53"/>
      <c r="F205" s="59"/>
      <c r="G205" s="119"/>
      <c r="H205" s="113"/>
      <c r="M205" s="131"/>
      <c r="P205" s="172"/>
    </row>
    <row r="206" spans="1:17" ht="48.75" customHeight="1" x14ac:dyDescent="0.25">
      <c r="A206" s="7" t="s">
        <v>363</v>
      </c>
      <c r="B206" s="103" t="s">
        <v>530</v>
      </c>
      <c r="C206" s="114"/>
      <c r="D206" s="162"/>
      <c r="E206" s="53"/>
      <c r="F206" s="59"/>
      <c r="G206" s="119"/>
      <c r="H206" s="113"/>
      <c r="M206" s="131"/>
      <c r="P206" s="172"/>
    </row>
    <row r="207" spans="1:17" ht="26.25" customHeight="1" x14ac:dyDescent="0.25">
      <c r="A207" s="7" t="s">
        <v>364</v>
      </c>
      <c r="B207" s="103" t="s">
        <v>1274</v>
      </c>
      <c r="C207" s="114"/>
      <c r="D207" s="162"/>
      <c r="E207" s="53"/>
      <c r="F207" s="59"/>
      <c r="G207" s="119"/>
      <c r="H207" s="113"/>
      <c r="M207" s="131"/>
      <c r="P207" s="172"/>
    </row>
    <row r="208" spans="1:17" x14ac:dyDescent="0.25">
      <c r="A208" s="2" t="s">
        <v>365</v>
      </c>
      <c r="B208" s="105" t="s">
        <v>366</v>
      </c>
      <c r="C208" s="114"/>
      <c r="D208" s="162"/>
      <c r="E208" s="53"/>
      <c r="F208" s="59"/>
      <c r="G208" s="119"/>
      <c r="H208" s="113"/>
      <c r="M208" s="131"/>
      <c r="P208" s="172"/>
    </row>
    <row r="209" spans="1:16" ht="49.5" customHeight="1" x14ac:dyDescent="0.25">
      <c r="A209" s="2"/>
      <c r="B209" s="103" t="s">
        <v>0</v>
      </c>
      <c r="C209" s="114"/>
      <c r="D209" s="162"/>
      <c r="E209" s="53"/>
      <c r="F209" s="59"/>
      <c r="G209" s="119"/>
      <c r="H209" s="113"/>
      <c r="M209" s="131"/>
      <c r="P209" s="172"/>
    </row>
    <row r="210" spans="1:16" ht="37.5" customHeight="1" x14ac:dyDescent="0.25">
      <c r="A210" s="2"/>
      <c r="B210" s="103" t="s">
        <v>1</v>
      </c>
      <c r="C210" s="114"/>
      <c r="D210" s="162"/>
      <c r="E210" s="53"/>
      <c r="F210" s="59"/>
      <c r="G210" s="119"/>
      <c r="H210" s="113"/>
      <c r="M210" s="131"/>
      <c r="P210" s="172"/>
    </row>
    <row r="211" spans="1:16" ht="12.75" customHeight="1" x14ac:dyDescent="0.25">
      <c r="A211" s="2"/>
      <c r="B211" s="103"/>
      <c r="C211" s="114"/>
      <c r="D211" s="162"/>
      <c r="E211" s="53"/>
      <c r="F211" s="59"/>
      <c r="G211" s="119"/>
      <c r="H211" s="113"/>
      <c r="M211" s="131"/>
      <c r="P211" s="172"/>
    </row>
    <row r="212" spans="1:16" ht="27.9" customHeight="1" x14ac:dyDescent="0.25">
      <c r="A212" s="2"/>
      <c r="B212" s="98" t="s">
        <v>31</v>
      </c>
      <c r="C212" s="114"/>
      <c r="D212" s="162"/>
      <c r="E212" s="53"/>
      <c r="F212" s="59"/>
      <c r="G212" s="119"/>
      <c r="H212" s="113"/>
      <c r="M212" s="131"/>
      <c r="P212" s="172"/>
    </row>
    <row r="213" spans="1:16" x14ac:dyDescent="0.25">
      <c r="C213" s="75"/>
      <c r="D213" s="75"/>
      <c r="E213" s="84"/>
      <c r="F213" s="53"/>
    </row>
    <row r="214" spans="1:16" x14ac:dyDescent="0.25">
      <c r="C214" s="75"/>
      <c r="D214" s="75"/>
      <c r="E214" s="84"/>
      <c r="F214" s="53"/>
    </row>
    <row r="215" spans="1:16" x14ac:dyDescent="0.25">
      <c r="C215" s="75"/>
      <c r="D215" s="75"/>
      <c r="E215" s="84"/>
      <c r="F215" s="53"/>
    </row>
    <row r="216" spans="1:16" x14ac:dyDescent="0.25">
      <c r="C216" s="75"/>
      <c r="D216" s="75"/>
      <c r="E216" s="84"/>
      <c r="F216" s="53"/>
    </row>
    <row r="217" spans="1:16" x14ac:dyDescent="0.25">
      <c r="C217" s="75"/>
      <c r="D217" s="75"/>
      <c r="E217" s="84"/>
      <c r="F217" s="53"/>
    </row>
    <row r="218" spans="1:16" x14ac:dyDescent="0.25">
      <c r="C218" s="75"/>
      <c r="D218" s="75"/>
      <c r="E218" s="84"/>
      <c r="F218" s="53"/>
    </row>
    <row r="219" spans="1:16" x14ac:dyDescent="0.25">
      <c r="C219" s="75"/>
      <c r="D219" s="75"/>
      <c r="E219" s="84"/>
      <c r="F219" s="53"/>
    </row>
    <row r="220" spans="1:16" x14ac:dyDescent="0.25">
      <c r="C220" s="75"/>
      <c r="D220" s="75"/>
      <c r="E220" s="84"/>
      <c r="F220" s="53"/>
    </row>
    <row r="221" spans="1:16" x14ac:dyDescent="0.25">
      <c r="C221" s="75"/>
      <c r="D221" s="75"/>
      <c r="E221" s="84"/>
      <c r="F221" s="53"/>
    </row>
    <row r="222" spans="1:16" x14ac:dyDescent="0.25">
      <c r="C222" s="75"/>
      <c r="D222" s="75"/>
      <c r="E222" s="84"/>
      <c r="F222" s="53"/>
    </row>
    <row r="223" spans="1:16" x14ac:dyDescent="0.25">
      <c r="C223" s="75"/>
      <c r="D223" s="75"/>
      <c r="E223" s="84"/>
      <c r="F223" s="53"/>
    </row>
    <row r="224" spans="1:16" x14ac:dyDescent="0.25">
      <c r="C224" s="75"/>
      <c r="D224" s="75"/>
      <c r="E224" s="84"/>
      <c r="F224" s="53"/>
    </row>
    <row r="225" spans="3:6" x14ac:dyDescent="0.25">
      <c r="C225" s="75"/>
      <c r="D225" s="75"/>
      <c r="E225" s="84"/>
      <c r="F225" s="53"/>
    </row>
    <row r="226" spans="3:6" x14ac:dyDescent="0.25">
      <c r="C226" s="75"/>
      <c r="D226" s="75"/>
      <c r="E226" s="84"/>
      <c r="F226" s="53"/>
    </row>
    <row r="227" spans="3:6" x14ac:dyDescent="0.25">
      <c r="C227" s="75"/>
      <c r="D227" s="75"/>
      <c r="E227" s="84"/>
      <c r="F227" s="53"/>
    </row>
    <row r="228" spans="3:6" x14ac:dyDescent="0.25">
      <c r="C228" s="75"/>
      <c r="D228" s="75"/>
      <c r="E228" s="84"/>
      <c r="F228" s="53"/>
    </row>
    <row r="229" spans="3:6" x14ac:dyDescent="0.25">
      <c r="C229" s="75"/>
      <c r="D229" s="75"/>
      <c r="E229" s="84"/>
      <c r="F229" s="53"/>
    </row>
    <row r="230" spans="3:6" x14ac:dyDescent="0.25">
      <c r="C230" s="75"/>
      <c r="D230" s="75"/>
      <c r="E230" s="84"/>
      <c r="F230" s="53"/>
    </row>
    <row r="231" spans="3:6" x14ac:dyDescent="0.25">
      <c r="C231" s="75"/>
      <c r="D231" s="75"/>
      <c r="E231" s="84"/>
      <c r="F231" s="53"/>
    </row>
    <row r="232" spans="3:6" x14ac:dyDescent="0.25">
      <c r="C232" s="75"/>
      <c r="D232" s="75"/>
      <c r="E232" s="84"/>
      <c r="F232" s="53"/>
    </row>
    <row r="233" spans="3:6" x14ac:dyDescent="0.25">
      <c r="C233" s="75"/>
      <c r="D233" s="75"/>
      <c r="E233" s="84"/>
      <c r="F233" s="53"/>
    </row>
    <row r="234" spans="3:6" x14ac:dyDescent="0.25">
      <c r="C234" s="75"/>
      <c r="D234" s="75"/>
      <c r="E234" s="84"/>
      <c r="F234" s="53"/>
    </row>
    <row r="235" spans="3:6" x14ac:dyDescent="0.25">
      <c r="C235" s="75"/>
      <c r="D235" s="75"/>
      <c r="E235" s="84"/>
      <c r="F235" s="53"/>
    </row>
    <row r="236" spans="3:6" x14ac:dyDescent="0.25">
      <c r="C236" s="75"/>
      <c r="D236" s="75"/>
      <c r="E236" s="84"/>
      <c r="F236" s="53"/>
    </row>
    <row r="237" spans="3:6" x14ac:dyDescent="0.25">
      <c r="C237" s="75"/>
      <c r="D237" s="75"/>
      <c r="E237" s="84"/>
      <c r="F237" s="53"/>
    </row>
    <row r="238" spans="3:6" x14ac:dyDescent="0.25">
      <c r="C238" s="75"/>
      <c r="D238" s="75"/>
      <c r="E238" s="84"/>
      <c r="F238" s="53"/>
    </row>
    <row r="239" spans="3:6" x14ac:dyDescent="0.25">
      <c r="C239" s="75"/>
      <c r="D239" s="75"/>
      <c r="E239" s="84"/>
      <c r="F239" s="53"/>
    </row>
    <row r="240" spans="3:6" x14ac:dyDescent="0.25">
      <c r="C240" s="75"/>
      <c r="D240" s="75"/>
      <c r="E240" s="84"/>
      <c r="F240" s="53"/>
    </row>
    <row r="241" spans="3:6" x14ac:dyDescent="0.25">
      <c r="C241" s="75"/>
      <c r="D241" s="75"/>
      <c r="E241" s="84"/>
      <c r="F241" s="53"/>
    </row>
    <row r="242" spans="3:6" x14ac:dyDescent="0.25">
      <c r="C242" s="75"/>
      <c r="D242" s="75"/>
      <c r="E242" s="84"/>
      <c r="F242" s="53"/>
    </row>
    <row r="243" spans="3:6" x14ac:dyDescent="0.25">
      <c r="C243" s="75"/>
      <c r="D243" s="75"/>
      <c r="E243" s="84"/>
      <c r="F243" s="53"/>
    </row>
    <row r="244" spans="3:6" x14ac:dyDescent="0.25">
      <c r="C244" s="75"/>
      <c r="D244" s="75"/>
      <c r="E244" s="84"/>
      <c r="F244" s="53"/>
    </row>
    <row r="245" spans="3:6" x14ac:dyDescent="0.25">
      <c r="C245" s="75"/>
      <c r="D245" s="75"/>
      <c r="E245" s="84"/>
      <c r="F245" s="53"/>
    </row>
    <row r="246" spans="3:6" x14ac:dyDescent="0.25">
      <c r="C246" s="75"/>
      <c r="D246" s="75"/>
      <c r="E246" s="84"/>
      <c r="F246" s="53"/>
    </row>
    <row r="247" spans="3:6" x14ac:dyDescent="0.25">
      <c r="C247" s="75"/>
      <c r="D247" s="75"/>
      <c r="E247" s="84"/>
      <c r="F247" s="53"/>
    </row>
    <row r="248" spans="3:6" x14ac:dyDescent="0.25">
      <c r="C248" s="75"/>
      <c r="D248" s="75"/>
      <c r="E248" s="84"/>
      <c r="F248" s="53"/>
    </row>
    <row r="249" spans="3:6" x14ac:dyDescent="0.25">
      <c r="C249" s="75"/>
      <c r="D249" s="75"/>
      <c r="E249" s="84"/>
      <c r="F249" s="53"/>
    </row>
    <row r="250" spans="3:6" x14ac:dyDescent="0.25">
      <c r="C250" s="75"/>
      <c r="D250" s="75"/>
      <c r="E250" s="84"/>
      <c r="F250" s="53"/>
    </row>
    <row r="251" spans="3:6" x14ac:dyDescent="0.25">
      <c r="C251" s="75"/>
      <c r="D251" s="75"/>
      <c r="E251" s="84"/>
      <c r="F251" s="53"/>
    </row>
    <row r="252" spans="3:6" x14ac:dyDescent="0.25">
      <c r="C252" s="75"/>
      <c r="D252" s="75"/>
      <c r="E252" s="84"/>
      <c r="F252" s="53"/>
    </row>
    <row r="253" spans="3:6" x14ac:dyDescent="0.25">
      <c r="C253" s="75"/>
      <c r="D253" s="75"/>
      <c r="E253" s="84"/>
      <c r="F253" s="53"/>
    </row>
    <row r="254" spans="3:6" x14ac:dyDescent="0.25">
      <c r="C254" s="75"/>
      <c r="D254" s="75"/>
      <c r="E254" s="84"/>
      <c r="F254" s="53"/>
    </row>
    <row r="255" spans="3:6" x14ac:dyDescent="0.25">
      <c r="C255" s="75"/>
      <c r="D255" s="75"/>
      <c r="E255" s="84"/>
      <c r="F255" s="53"/>
    </row>
    <row r="256" spans="3:6" x14ac:dyDescent="0.25">
      <c r="C256" s="75"/>
      <c r="D256" s="75"/>
      <c r="E256" s="84"/>
      <c r="F256" s="53"/>
    </row>
    <row r="257" spans="3:6" x14ac:dyDescent="0.25">
      <c r="C257" s="75"/>
      <c r="D257" s="75"/>
      <c r="E257" s="84"/>
      <c r="F257" s="53"/>
    </row>
    <row r="258" spans="3:6" x14ac:dyDescent="0.25">
      <c r="C258" s="75"/>
      <c r="D258" s="75"/>
      <c r="E258" s="84"/>
      <c r="F258" s="53"/>
    </row>
    <row r="259" spans="3:6" x14ac:dyDescent="0.25">
      <c r="C259" s="75"/>
      <c r="D259" s="75"/>
      <c r="E259" s="84"/>
      <c r="F259" s="53"/>
    </row>
    <row r="260" spans="3:6" x14ac:dyDescent="0.25">
      <c r="C260" s="75"/>
      <c r="D260" s="75"/>
      <c r="E260" s="84"/>
      <c r="F260" s="53"/>
    </row>
    <row r="261" spans="3:6" x14ac:dyDescent="0.25">
      <c r="C261" s="75"/>
      <c r="D261" s="75"/>
      <c r="E261" s="84"/>
      <c r="F261" s="53"/>
    </row>
    <row r="262" spans="3:6" x14ac:dyDescent="0.25">
      <c r="C262" s="75"/>
      <c r="D262" s="75"/>
      <c r="E262" s="84"/>
      <c r="F262" s="53"/>
    </row>
    <row r="263" spans="3:6" x14ac:dyDescent="0.25">
      <c r="C263" s="75"/>
      <c r="D263" s="75"/>
      <c r="E263" s="84"/>
      <c r="F263" s="53"/>
    </row>
    <row r="264" spans="3:6" x14ac:dyDescent="0.25">
      <c r="C264" s="75"/>
      <c r="D264" s="75"/>
      <c r="E264" s="84"/>
      <c r="F264" s="53"/>
    </row>
    <row r="265" spans="3:6" x14ac:dyDescent="0.25">
      <c r="C265" s="75"/>
      <c r="D265" s="75"/>
      <c r="E265" s="84"/>
      <c r="F265" s="53"/>
    </row>
    <row r="266" spans="3:6" x14ac:dyDescent="0.25">
      <c r="C266" s="75"/>
      <c r="D266" s="75"/>
      <c r="E266" s="84"/>
      <c r="F266" s="53"/>
    </row>
    <row r="267" spans="3:6" x14ac:dyDescent="0.25">
      <c r="C267" s="75"/>
      <c r="D267" s="75"/>
      <c r="E267" s="84"/>
      <c r="F267" s="53"/>
    </row>
    <row r="268" spans="3:6" x14ac:dyDescent="0.25">
      <c r="C268" s="75"/>
      <c r="D268" s="75"/>
      <c r="E268" s="84"/>
      <c r="F268" s="53"/>
    </row>
    <row r="269" spans="3:6" x14ac:dyDescent="0.25">
      <c r="C269" s="75"/>
      <c r="D269" s="75"/>
      <c r="E269" s="84"/>
      <c r="F269" s="53"/>
    </row>
    <row r="270" spans="3:6" x14ac:dyDescent="0.25">
      <c r="C270" s="75"/>
      <c r="D270" s="75"/>
      <c r="E270" s="84"/>
      <c r="F270" s="53"/>
    </row>
    <row r="271" spans="3:6" x14ac:dyDescent="0.25">
      <c r="C271" s="75"/>
      <c r="D271" s="75"/>
      <c r="E271" s="84"/>
      <c r="F271" s="53"/>
    </row>
    <row r="272" spans="3:6" x14ac:dyDescent="0.25">
      <c r="C272" s="75"/>
      <c r="D272" s="75"/>
      <c r="E272" s="84"/>
      <c r="F272" s="53"/>
    </row>
    <row r="273" spans="3:6" x14ac:dyDescent="0.25">
      <c r="C273" s="75"/>
      <c r="D273" s="75"/>
      <c r="E273" s="84"/>
      <c r="F273" s="53"/>
    </row>
    <row r="274" spans="3:6" x14ac:dyDescent="0.25">
      <c r="C274" s="75"/>
      <c r="D274" s="75"/>
      <c r="E274" s="84"/>
      <c r="F274" s="53"/>
    </row>
    <row r="275" spans="3:6" x14ac:dyDescent="0.25">
      <c r="C275" s="75"/>
      <c r="D275" s="75"/>
      <c r="E275" s="84"/>
      <c r="F275" s="53"/>
    </row>
    <row r="276" spans="3:6" x14ac:dyDescent="0.25">
      <c r="C276" s="75"/>
      <c r="D276" s="75"/>
      <c r="E276" s="84"/>
      <c r="F276" s="53"/>
    </row>
    <row r="277" spans="3:6" x14ac:dyDescent="0.25">
      <c r="C277" s="75"/>
      <c r="D277" s="75"/>
      <c r="E277" s="84"/>
      <c r="F277" s="53"/>
    </row>
    <row r="278" spans="3:6" x14ac:dyDescent="0.25">
      <c r="C278" s="75"/>
      <c r="D278" s="75"/>
      <c r="E278" s="84"/>
      <c r="F278" s="53"/>
    </row>
    <row r="279" spans="3:6" x14ac:dyDescent="0.25">
      <c r="C279" s="75"/>
      <c r="D279" s="75"/>
      <c r="E279" s="84"/>
      <c r="F279" s="53"/>
    </row>
    <row r="280" spans="3:6" x14ac:dyDescent="0.25">
      <c r="C280" s="75"/>
      <c r="D280" s="75"/>
      <c r="E280" s="84"/>
      <c r="F280" s="53"/>
    </row>
    <row r="281" spans="3:6" x14ac:dyDescent="0.25">
      <c r="C281" s="75"/>
      <c r="D281" s="75"/>
      <c r="E281" s="84"/>
      <c r="F281" s="53"/>
    </row>
    <row r="282" spans="3:6" x14ac:dyDescent="0.25">
      <c r="C282" s="75"/>
      <c r="D282" s="75"/>
      <c r="E282" s="84"/>
      <c r="F282" s="53"/>
    </row>
    <row r="283" spans="3:6" x14ac:dyDescent="0.25">
      <c r="C283" s="75"/>
      <c r="D283" s="75"/>
      <c r="E283" s="84"/>
      <c r="F283" s="53"/>
    </row>
    <row r="284" spans="3:6" x14ac:dyDescent="0.25">
      <c r="C284" s="75"/>
      <c r="D284" s="75"/>
      <c r="E284" s="84"/>
      <c r="F284" s="53"/>
    </row>
    <row r="285" spans="3:6" x14ac:dyDescent="0.25">
      <c r="C285" s="75"/>
      <c r="D285" s="75"/>
      <c r="E285" s="84"/>
      <c r="F285" s="53"/>
    </row>
    <row r="286" spans="3:6" x14ac:dyDescent="0.25">
      <c r="C286" s="75"/>
      <c r="D286" s="75"/>
      <c r="E286" s="84"/>
      <c r="F286" s="53"/>
    </row>
    <row r="287" spans="3:6" x14ac:dyDescent="0.25">
      <c r="C287" s="75"/>
      <c r="D287" s="75"/>
      <c r="E287" s="84"/>
      <c r="F287" s="53"/>
    </row>
    <row r="288" spans="3:6" x14ac:dyDescent="0.25">
      <c r="C288" s="75"/>
      <c r="D288" s="75"/>
      <c r="E288" s="84"/>
      <c r="F288" s="53"/>
    </row>
    <row r="289" spans="3:6" x14ac:dyDescent="0.25">
      <c r="C289" s="75"/>
      <c r="D289" s="75"/>
      <c r="E289" s="84"/>
      <c r="F289" s="53"/>
    </row>
    <row r="290" spans="3:6" x14ac:dyDescent="0.25">
      <c r="C290" s="75"/>
      <c r="D290" s="75"/>
      <c r="E290" s="84"/>
      <c r="F290" s="53"/>
    </row>
    <row r="291" spans="3:6" x14ac:dyDescent="0.25">
      <c r="C291" s="75"/>
      <c r="D291" s="75"/>
      <c r="E291" s="84"/>
      <c r="F291" s="53"/>
    </row>
    <row r="292" spans="3:6" x14ac:dyDescent="0.25">
      <c r="C292" s="75"/>
      <c r="D292" s="75"/>
      <c r="E292" s="84"/>
      <c r="F292" s="53"/>
    </row>
    <row r="293" spans="3:6" x14ac:dyDescent="0.25">
      <c r="C293" s="75"/>
      <c r="D293" s="75"/>
      <c r="E293" s="84"/>
      <c r="F293" s="53"/>
    </row>
    <row r="294" spans="3:6" x14ac:dyDescent="0.25">
      <c r="C294" s="75"/>
      <c r="D294" s="75"/>
      <c r="E294" s="84"/>
      <c r="F294" s="53"/>
    </row>
    <row r="295" spans="3:6" x14ac:dyDescent="0.25">
      <c r="C295" s="75"/>
      <c r="D295" s="75"/>
      <c r="E295" s="84"/>
      <c r="F295" s="53"/>
    </row>
    <row r="296" spans="3:6" x14ac:dyDescent="0.25">
      <c r="C296" s="75"/>
      <c r="D296" s="75"/>
      <c r="E296" s="84"/>
      <c r="F296" s="53"/>
    </row>
    <row r="297" spans="3:6" x14ac:dyDescent="0.25">
      <c r="C297" s="75"/>
      <c r="D297" s="75"/>
      <c r="E297" s="84"/>
      <c r="F297" s="53"/>
    </row>
    <row r="298" spans="3:6" x14ac:dyDescent="0.25">
      <c r="C298" s="75"/>
      <c r="D298" s="75"/>
      <c r="E298" s="84"/>
      <c r="F298" s="53"/>
    </row>
    <row r="299" spans="3:6" x14ac:dyDescent="0.25">
      <c r="C299" s="75"/>
      <c r="D299" s="75"/>
      <c r="E299" s="84"/>
      <c r="F299" s="53"/>
    </row>
    <row r="300" spans="3:6" x14ac:dyDescent="0.25">
      <c r="C300" s="75"/>
      <c r="D300" s="75"/>
      <c r="E300" s="84"/>
      <c r="F300" s="53"/>
    </row>
    <row r="301" spans="3:6" x14ac:dyDescent="0.25">
      <c r="C301" s="75"/>
      <c r="D301" s="75"/>
      <c r="E301" s="84"/>
      <c r="F301" s="53"/>
    </row>
    <row r="302" spans="3:6" x14ac:dyDescent="0.25">
      <c r="C302" s="75"/>
      <c r="D302" s="75"/>
      <c r="E302" s="84"/>
      <c r="F302" s="53"/>
    </row>
    <row r="303" spans="3:6" x14ac:dyDescent="0.25">
      <c r="C303" s="75"/>
      <c r="D303" s="75"/>
      <c r="E303" s="84"/>
      <c r="F303" s="53"/>
    </row>
    <row r="304" spans="3:6" x14ac:dyDescent="0.25">
      <c r="C304" s="75"/>
      <c r="D304" s="75"/>
      <c r="E304" s="84"/>
      <c r="F304" s="53"/>
    </row>
    <row r="305" spans="3:6" x14ac:dyDescent="0.25">
      <c r="C305" s="75"/>
      <c r="D305" s="75"/>
      <c r="E305" s="84"/>
      <c r="F305" s="53"/>
    </row>
    <row r="306" spans="3:6" x14ac:dyDescent="0.25">
      <c r="C306" s="75"/>
      <c r="D306" s="75"/>
      <c r="E306" s="84"/>
      <c r="F306" s="53"/>
    </row>
    <row r="307" spans="3:6" x14ac:dyDescent="0.25">
      <c r="C307" s="75"/>
      <c r="D307" s="75"/>
      <c r="E307" s="84"/>
      <c r="F307" s="53"/>
    </row>
    <row r="308" spans="3:6" x14ac:dyDescent="0.25">
      <c r="C308" s="75"/>
      <c r="D308" s="75"/>
      <c r="E308" s="84"/>
      <c r="F308" s="53"/>
    </row>
    <row r="309" spans="3:6" x14ac:dyDescent="0.25">
      <c r="C309" s="75"/>
      <c r="D309" s="75"/>
      <c r="E309" s="84"/>
      <c r="F309" s="53"/>
    </row>
    <row r="310" spans="3:6" x14ac:dyDescent="0.25">
      <c r="C310" s="75"/>
      <c r="D310" s="75"/>
      <c r="E310" s="84"/>
      <c r="F310" s="53"/>
    </row>
    <row r="311" spans="3:6" x14ac:dyDescent="0.25">
      <c r="C311" s="75"/>
      <c r="D311" s="75"/>
      <c r="E311" s="84"/>
      <c r="F311" s="53"/>
    </row>
    <row r="312" spans="3:6" x14ac:dyDescent="0.25">
      <c r="C312" s="75"/>
      <c r="D312" s="75"/>
      <c r="E312" s="84"/>
      <c r="F312" s="53"/>
    </row>
    <row r="313" spans="3:6" x14ac:dyDescent="0.25">
      <c r="C313" s="75"/>
      <c r="D313" s="75"/>
      <c r="E313" s="84"/>
      <c r="F313" s="53"/>
    </row>
    <row r="314" spans="3:6" x14ac:dyDescent="0.25">
      <c r="C314" s="75"/>
      <c r="D314" s="75"/>
      <c r="E314" s="84"/>
      <c r="F314" s="53"/>
    </row>
    <row r="315" spans="3:6" x14ac:dyDescent="0.25">
      <c r="C315" s="75"/>
      <c r="D315" s="75"/>
      <c r="E315" s="84"/>
      <c r="F315" s="53"/>
    </row>
    <row r="316" spans="3:6" x14ac:dyDescent="0.25">
      <c r="C316" s="75"/>
      <c r="D316" s="75"/>
      <c r="E316" s="84"/>
      <c r="F316" s="53"/>
    </row>
    <row r="317" spans="3:6" x14ac:dyDescent="0.25">
      <c r="C317" s="75"/>
      <c r="D317" s="75"/>
      <c r="E317" s="84"/>
      <c r="F317" s="53"/>
    </row>
    <row r="318" spans="3:6" x14ac:dyDescent="0.25">
      <c r="C318" s="75"/>
      <c r="D318" s="75"/>
      <c r="E318" s="84"/>
      <c r="F318" s="53"/>
    </row>
    <row r="319" spans="3:6" x14ac:dyDescent="0.25">
      <c r="C319" s="75"/>
      <c r="D319" s="75"/>
      <c r="E319" s="84"/>
      <c r="F319" s="53"/>
    </row>
    <row r="320" spans="3:6" x14ac:dyDescent="0.25">
      <c r="C320" s="75"/>
      <c r="D320" s="75"/>
      <c r="E320" s="84"/>
      <c r="F320" s="53"/>
    </row>
    <row r="321" spans="3:6" x14ac:dyDescent="0.25">
      <c r="C321" s="75"/>
      <c r="D321" s="75"/>
      <c r="E321" s="84"/>
      <c r="F321" s="53"/>
    </row>
    <row r="322" spans="3:6" x14ac:dyDescent="0.25">
      <c r="C322" s="75"/>
      <c r="D322" s="75"/>
      <c r="E322" s="84"/>
      <c r="F322" s="53"/>
    </row>
    <row r="323" spans="3:6" x14ac:dyDescent="0.25">
      <c r="C323" s="75"/>
      <c r="D323" s="75"/>
      <c r="E323" s="84"/>
      <c r="F323" s="53"/>
    </row>
    <row r="324" spans="3:6" x14ac:dyDescent="0.25">
      <c r="C324" s="75"/>
      <c r="D324" s="75"/>
      <c r="E324" s="84"/>
      <c r="F324" s="53"/>
    </row>
    <row r="325" spans="3:6" x14ac:dyDescent="0.25">
      <c r="C325" s="75"/>
      <c r="D325" s="75"/>
      <c r="E325" s="84"/>
      <c r="F325" s="53"/>
    </row>
    <row r="326" spans="3:6" x14ac:dyDescent="0.25">
      <c r="C326" s="75"/>
      <c r="D326" s="75"/>
      <c r="E326" s="84"/>
      <c r="F326" s="53"/>
    </row>
    <row r="327" spans="3:6" x14ac:dyDescent="0.25">
      <c r="C327" s="75"/>
      <c r="D327" s="75"/>
      <c r="E327" s="84"/>
      <c r="F327" s="53"/>
    </row>
    <row r="328" spans="3:6" x14ac:dyDescent="0.25">
      <c r="C328" s="75"/>
      <c r="D328" s="75"/>
      <c r="E328" s="84"/>
      <c r="F328" s="53"/>
    </row>
    <row r="329" spans="3:6" x14ac:dyDescent="0.25">
      <c r="C329" s="75"/>
      <c r="D329" s="75"/>
      <c r="E329" s="84"/>
      <c r="F329" s="53"/>
    </row>
    <row r="330" spans="3:6" x14ac:dyDescent="0.25">
      <c r="C330" s="75"/>
      <c r="D330" s="75"/>
      <c r="E330" s="84"/>
      <c r="F330" s="53"/>
    </row>
    <row r="331" spans="3:6" x14ac:dyDescent="0.25">
      <c r="C331" s="75"/>
      <c r="D331" s="75"/>
      <c r="E331" s="84"/>
      <c r="F331" s="53"/>
    </row>
    <row r="332" spans="3:6" x14ac:dyDescent="0.25">
      <c r="C332" s="75"/>
      <c r="D332" s="75"/>
      <c r="E332" s="84"/>
      <c r="F332" s="53"/>
    </row>
    <row r="333" spans="3:6" x14ac:dyDescent="0.25">
      <c r="C333" s="75"/>
      <c r="D333" s="75"/>
      <c r="E333" s="84"/>
      <c r="F333" s="53"/>
    </row>
    <row r="334" spans="3:6" x14ac:dyDescent="0.25">
      <c r="C334" s="75"/>
      <c r="D334" s="75"/>
      <c r="E334" s="84"/>
      <c r="F334" s="53"/>
    </row>
    <row r="335" spans="3:6" x14ac:dyDescent="0.25">
      <c r="C335" s="75"/>
      <c r="D335" s="75"/>
      <c r="E335" s="84"/>
      <c r="F335" s="53"/>
    </row>
    <row r="336" spans="3:6" x14ac:dyDescent="0.25">
      <c r="C336" s="75"/>
      <c r="D336" s="75"/>
      <c r="E336" s="84"/>
      <c r="F336" s="53"/>
    </row>
    <row r="337" spans="3:6" x14ac:dyDescent="0.25">
      <c r="C337" s="75"/>
      <c r="D337" s="75"/>
      <c r="E337" s="84"/>
      <c r="F337" s="53"/>
    </row>
    <row r="338" spans="3:6" x14ac:dyDescent="0.25">
      <c r="C338" s="75"/>
      <c r="D338" s="75"/>
      <c r="E338" s="84"/>
      <c r="F338" s="53"/>
    </row>
    <row r="339" spans="3:6" x14ac:dyDescent="0.25">
      <c r="C339" s="75"/>
      <c r="D339" s="75"/>
      <c r="E339" s="84"/>
      <c r="F339" s="53"/>
    </row>
    <row r="340" spans="3:6" x14ac:dyDescent="0.25">
      <c r="C340" s="75"/>
      <c r="D340" s="75"/>
      <c r="E340" s="84"/>
      <c r="F340" s="53"/>
    </row>
    <row r="341" spans="3:6" x14ac:dyDescent="0.25">
      <c r="C341" s="75"/>
      <c r="D341" s="75"/>
      <c r="E341" s="84"/>
      <c r="F341" s="53"/>
    </row>
    <row r="342" spans="3:6" x14ac:dyDescent="0.25">
      <c r="C342" s="75"/>
      <c r="D342" s="75"/>
      <c r="E342" s="84"/>
      <c r="F342" s="53"/>
    </row>
    <row r="343" spans="3:6" x14ac:dyDescent="0.25">
      <c r="C343" s="75"/>
      <c r="D343" s="75"/>
      <c r="E343" s="84"/>
      <c r="F343" s="53"/>
    </row>
    <row r="344" spans="3:6" x14ac:dyDescent="0.25">
      <c r="C344" s="75"/>
      <c r="D344" s="75"/>
      <c r="E344" s="84"/>
      <c r="F344" s="53"/>
    </row>
    <row r="345" spans="3:6" x14ac:dyDescent="0.25">
      <c r="C345" s="75"/>
      <c r="D345" s="75"/>
      <c r="E345" s="84"/>
      <c r="F345" s="53"/>
    </row>
    <row r="346" spans="3:6" x14ac:dyDescent="0.25">
      <c r="C346" s="75"/>
      <c r="D346" s="75"/>
      <c r="E346" s="84"/>
      <c r="F346" s="53"/>
    </row>
    <row r="347" spans="3:6" x14ac:dyDescent="0.25">
      <c r="C347" s="75"/>
      <c r="D347" s="75"/>
      <c r="E347" s="84"/>
      <c r="F347" s="53"/>
    </row>
    <row r="348" spans="3:6" x14ac:dyDescent="0.25">
      <c r="C348" s="75"/>
      <c r="D348" s="75"/>
      <c r="E348" s="84"/>
      <c r="F348" s="53"/>
    </row>
    <row r="349" spans="3:6" x14ac:dyDescent="0.25">
      <c r="C349" s="75"/>
      <c r="D349" s="75"/>
      <c r="E349" s="84"/>
      <c r="F349" s="53"/>
    </row>
    <row r="350" spans="3:6" x14ac:dyDescent="0.25">
      <c r="C350" s="75"/>
      <c r="D350" s="75"/>
      <c r="E350" s="84"/>
      <c r="F350" s="53"/>
    </row>
    <row r="351" spans="3:6" x14ac:dyDescent="0.25">
      <c r="C351" s="75"/>
      <c r="D351" s="75"/>
      <c r="E351" s="84"/>
      <c r="F351" s="53"/>
    </row>
    <row r="352" spans="3:6" x14ac:dyDescent="0.25">
      <c r="C352" s="75"/>
      <c r="D352" s="75"/>
      <c r="E352" s="84"/>
      <c r="F352" s="53"/>
    </row>
    <row r="353" spans="3:6" x14ac:dyDescent="0.25">
      <c r="C353" s="75"/>
      <c r="D353" s="75"/>
      <c r="E353" s="84"/>
      <c r="F353" s="53"/>
    </row>
    <row r="354" spans="3:6" x14ac:dyDescent="0.25">
      <c r="C354" s="75"/>
      <c r="D354" s="75"/>
      <c r="E354" s="84"/>
      <c r="F354" s="53"/>
    </row>
    <row r="355" spans="3:6" x14ac:dyDescent="0.25">
      <c r="C355" s="75"/>
      <c r="D355" s="75"/>
      <c r="E355" s="84"/>
      <c r="F355" s="53"/>
    </row>
    <row r="356" spans="3:6" x14ac:dyDescent="0.25">
      <c r="C356" s="75"/>
      <c r="D356" s="75"/>
      <c r="E356" s="84"/>
      <c r="F356" s="53"/>
    </row>
    <row r="357" spans="3:6" x14ac:dyDescent="0.25">
      <c r="C357" s="75"/>
      <c r="D357" s="75"/>
      <c r="E357" s="84"/>
      <c r="F357" s="53"/>
    </row>
    <row r="358" spans="3:6" x14ac:dyDescent="0.25">
      <c r="C358" s="75"/>
      <c r="D358" s="75"/>
      <c r="E358" s="84"/>
      <c r="F358" s="53"/>
    </row>
    <row r="359" spans="3:6" x14ac:dyDescent="0.25">
      <c r="C359" s="75"/>
      <c r="D359" s="75"/>
      <c r="E359" s="84"/>
      <c r="F359" s="53"/>
    </row>
    <row r="360" spans="3:6" x14ac:dyDescent="0.25">
      <c r="C360" s="75"/>
      <c r="D360" s="75"/>
      <c r="E360" s="84"/>
      <c r="F360" s="53"/>
    </row>
    <row r="361" spans="3:6" x14ac:dyDescent="0.25">
      <c r="C361" s="75"/>
      <c r="D361" s="75"/>
      <c r="E361" s="84"/>
      <c r="F361" s="53"/>
    </row>
    <row r="362" spans="3:6" x14ac:dyDescent="0.25">
      <c r="C362" s="75"/>
      <c r="D362" s="75"/>
      <c r="E362" s="84"/>
      <c r="F362" s="53"/>
    </row>
    <row r="363" spans="3:6" x14ac:dyDescent="0.25">
      <c r="C363" s="75"/>
      <c r="D363" s="75"/>
      <c r="E363" s="84"/>
      <c r="F363" s="53"/>
    </row>
    <row r="364" spans="3:6" x14ac:dyDescent="0.25">
      <c r="C364" s="75"/>
      <c r="D364" s="75"/>
      <c r="E364" s="84"/>
      <c r="F364" s="53"/>
    </row>
    <row r="365" spans="3:6" x14ac:dyDescent="0.25">
      <c r="C365" s="75"/>
      <c r="D365" s="75"/>
      <c r="E365" s="84"/>
      <c r="F365" s="53"/>
    </row>
    <row r="366" spans="3:6" x14ac:dyDescent="0.25">
      <c r="C366" s="75"/>
      <c r="D366" s="75"/>
      <c r="E366" s="84"/>
      <c r="F366" s="53"/>
    </row>
    <row r="367" spans="3:6" x14ac:dyDescent="0.25">
      <c r="C367" s="75"/>
      <c r="D367" s="75"/>
      <c r="E367" s="84"/>
      <c r="F367" s="53"/>
    </row>
    <row r="368" spans="3:6" x14ac:dyDescent="0.25">
      <c r="C368" s="75"/>
      <c r="D368" s="75"/>
      <c r="E368" s="84"/>
      <c r="F368" s="53"/>
    </row>
    <row r="369" spans="3:6" x14ac:dyDescent="0.25">
      <c r="C369" s="75"/>
      <c r="D369" s="75"/>
      <c r="E369" s="84"/>
      <c r="F369" s="53"/>
    </row>
    <row r="370" spans="3:6" x14ac:dyDescent="0.25">
      <c r="C370" s="75"/>
      <c r="D370" s="75"/>
      <c r="E370" s="84"/>
      <c r="F370" s="53"/>
    </row>
    <row r="371" spans="3:6" x14ac:dyDescent="0.25">
      <c r="C371" s="75"/>
      <c r="D371" s="75"/>
      <c r="E371" s="84"/>
      <c r="F371" s="53"/>
    </row>
    <row r="372" spans="3:6" x14ac:dyDescent="0.25">
      <c r="C372" s="75"/>
      <c r="D372" s="75"/>
      <c r="E372" s="84"/>
      <c r="F372" s="53"/>
    </row>
    <row r="373" spans="3:6" x14ac:dyDescent="0.25">
      <c r="C373" s="75"/>
      <c r="D373" s="75"/>
      <c r="E373" s="84"/>
      <c r="F373" s="53"/>
    </row>
    <row r="374" spans="3:6" x14ac:dyDescent="0.25">
      <c r="C374" s="75"/>
      <c r="D374" s="75"/>
      <c r="E374" s="84"/>
      <c r="F374" s="53"/>
    </row>
    <row r="375" spans="3:6" x14ac:dyDescent="0.25">
      <c r="C375" s="75"/>
      <c r="D375" s="75"/>
      <c r="E375" s="84"/>
      <c r="F375" s="53"/>
    </row>
    <row r="376" spans="3:6" x14ac:dyDescent="0.25">
      <c r="C376" s="75"/>
      <c r="D376" s="75"/>
      <c r="E376" s="84"/>
      <c r="F376" s="53"/>
    </row>
    <row r="377" spans="3:6" x14ac:dyDescent="0.25">
      <c r="C377" s="75"/>
      <c r="D377" s="75"/>
      <c r="E377" s="84"/>
      <c r="F377" s="53"/>
    </row>
    <row r="378" spans="3:6" x14ac:dyDescent="0.25">
      <c r="C378" s="75"/>
      <c r="D378" s="75"/>
      <c r="E378" s="84"/>
      <c r="F378" s="53"/>
    </row>
    <row r="379" spans="3:6" x14ac:dyDescent="0.25">
      <c r="C379" s="75"/>
      <c r="D379" s="75"/>
      <c r="E379" s="84"/>
      <c r="F379" s="53"/>
    </row>
    <row r="380" spans="3:6" x14ac:dyDescent="0.25">
      <c r="C380" s="75"/>
      <c r="D380" s="75"/>
      <c r="E380" s="84"/>
      <c r="F380" s="53"/>
    </row>
    <row r="381" spans="3:6" x14ac:dyDescent="0.25">
      <c r="C381" s="75"/>
      <c r="D381" s="75"/>
      <c r="E381" s="84"/>
      <c r="F381" s="53"/>
    </row>
    <row r="382" spans="3:6" x14ac:dyDescent="0.25">
      <c r="C382" s="75"/>
      <c r="D382" s="75"/>
      <c r="E382" s="84"/>
      <c r="F382" s="53"/>
    </row>
    <row r="383" spans="3:6" x14ac:dyDescent="0.25">
      <c r="C383" s="75"/>
      <c r="D383" s="75"/>
      <c r="E383" s="84"/>
      <c r="F383" s="53"/>
    </row>
    <row r="384" spans="3:6" x14ac:dyDescent="0.25">
      <c r="C384" s="75"/>
      <c r="D384" s="75"/>
      <c r="E384" s="84"/>
      <c r="F384" s="53"/>
    </row>
    <row r="385" spans="3:6" x14ac:dyDescent="0.25">
      <c r="C385" s="75"/>
      <c r="D385" s="75"/>
      <c r="E385" s="84"/>
      <c r="F385" s="53"/>
    </row>
    <row r="386" spans="3:6" x14ac:dyDescent="0.25">
      <c r="C386" s="75"/>
      <c r="D386" s="75"/>
      <c r="E386" s="84"/>
      <c r="F386" s="53"/>
    </row>
    <row r="387" spans="3:6" x14ac:dyDescent="0.25">
      <c r="C387" s="75"/>
      <c r="D387" s="75"/>
      <c r="E387" s="84"/>
      <c r="F387" s="53"/>
    </row>
    <row r="388" spans="3:6" x14ac:dyDescent="0.25">
      <c r="C388" s="75"/>
      <c r="D388" s="75"/>
      <c r="E388" s="84"/>
      <c r="F388" s="53"/>
    </row>
    <row r="389" spans="3:6" x14ac:dyDescent="0.25">
      <c r="C389" s="75"/>
      <c r="D389" s="75"/>
      <c r="E389" s="84"/>
      <c r="F389" s="53"/>
    </row>
    <row r="390" spans="3:6" x14ac:dyDescent="0.25">
      <c r="C390" s="75"/>
      <c r="D390" s="75"/>
      <c r="E390" s="84"/>
      <c r="F390" s="53"/>
    </row>
    <row r="391" spans="3:6" x14ac:dyDescent="0.25">
      <c r="C391" s="75"/>
      <c r="D391" s="75"/>
      <c r="E391" s="84"/>
      <c r="F391" s="53"/>
    </row>
    <row r="392" spans="3:6" x14ac:dyDescent="0.25">
      <c r="C392" s="75"/>
      <c r="D392" s="75"/>
      <c r="E392" s="84"/>
      <c r="F392" s="53"/>
    </row>
    <row r="393" spans="3:6" x14ac:dyDescent="0.25">
      <c r="C393" s="75"/>
      <c r="D393" s="75"/>
      <c r="E393" s="84"/>
      <c r="F393" s="53"/>
    </row>
    <row r="394" spans="3:6" x14ac:dyDescent="0.25">
      <c r="C394" s="75"/>
      <c r="D394" s="75"/>
      <c r="E394" s="84"/>
      <c r="F394" s="53"/>
    </row>
    <row r="395" spans="3:6" x14ac:dyDescent="0.25">
      <c r="C395" s="75"/>
      <c r="D395" s="75"/>
      <c r="E395" s="84"/>
      <c r="F395" s="53"/>
    </row>
    <row r="396" spans="3:6" x14ac:dyDescent="0.25">
      <c r="C396" s="75"/>
      <c r="D396" s="75"/>
      <c r="E396" s="84"/>
      <c r="F396" s="53"/>
    </row>
    <row r="397" spans="3:6" x14ac:dyDescent="0.25">
      <c r="C397" s="75"/>
      <c r="D397" s="75"/>
      <c r="E397" s="84"/>
      <c r="F397" s="53"/>
    </row>
    <row r="398" spans="3:6" x14ac:dyDescent="0.25">
      <c r="C398" s="75"/>
      <c r="D398" s="75"/>
      <c r="E398" s="84"/>
      <c r="F398" s="53"/>
    </row>
    <row r="399" spans="3:6" x14ac:dyDescent="0.25">
      <c r="C399" s="75"/>
      <c r="D399" s="75"/>
      <c r="E399" s="84"/>
      <c r="F399" s="53"/>
    </row>
    <row r="400" spans="3:6" x14ac:dyDescent="0.25">
      <c r="C400" s="75"/>
      <c r="D400" s="75"/>
      <c r="E400" s="84"/>
      <c r="F400" s="53"/>
    </row>
    <row r="401" spans="3:6" x14ac:dyDescent="0.25">
      <c r="C401" s="75"/>
      <c r="D401" s="75"/>
      <c r="E401" s="84"/>
      <c r="F401" s="53"/>
    </row>
    <row r="402" spans="3:6" x14ac:dyDescent="0.25">
      <c r="C402" s="75"/>
      <c r="D402" s="75"/>
      <c r="E402" s="84"/>
      <c r="F402" s="53"/>
    </row>
    <row r="403" spans="3:6" x14ac:dyDescent="0.25">
      <c r="C403" s="75"/>
      <c r="D403" s="75"/>
      <c r="E403" s="84"/>
      <c r="F403" s="53"/>
    </row>
    <row r="404" spans="3:6" x14ac:dyDescent="0.25">
      <c r="C404" s="75"/>
      <c r="D404" s="75"/>
      <c r="E404" s="84"/>
      <c r="F404" s="53"/>
    </row>
    <row r="405" spans="3:6" x14ac:dyDescent="0.25">
      <c r="C405" s="75"/>
      <c r="D405" s="75"/>
      <c r="E405" s="84"/>
      <c r="F405" s="53"/>
    </row>
    <row r="406" spans="3:6" x14ac:dyDescent="0.25">
      <c r="C406" s="75"/>
      <c r="D406" s="75"/>
      <c r="E406" s="84"/>
      <c r="F406" s="53"/>
    </row>
    <row r="407" spans="3:6" x14ac:dyDescent="0.25">
      <c r="C407" s="75"/>
      <c r="D407" s="75"/>
      <c r="E407" s="84"/>
      <c r="F407" s="53"/>
    </row>
    <row r="408" spans="3:6" x14ac:dyDescent="0.25">
      <c r="C408" s="75"/>
      <c r="D408" s="75"/>
      <c r="E408" s="84"/>
      <c r="F408" s="53"/>
    </row>
    <row r="409" spans="3:6" x14ac:dyDescent="0.25">
      <c r="C409" s="75"/>
      <c r="D409" s="75"/>
      <c r="E409" s="84"/>
      <c r="F409" s="53"/>
    </row>
    <row r="410" spans="3:6" x14ac:dyDescent="0.25">
      <c r="C410" s="75"/>
      <c r="D410" s="75"/>
      <c r="E410" s="84"/>
      <c r="F410" s="53"/>
    </row>
    <row r="411" spans="3:6" x14ac:dyDescent="0.25">
      <c r="C411" s="75"/>
      <c r="D411" s="75"/>
      <c r="E411" s="84"/>
      <c r="F411" s="53"/>
    </row>
    <row r="412" spans="3:6" x14ac:dyDescent="0.25">
      <c r="C412" s="75"/>
      <c r="D412" s="75"/>
      <c r="E412" s="84"/>
      <c r="F412" s="53"/>
    </row>
    <row r="413" spans="3:6" x14ac:dyDescent="0.25">
      <c r="C413" s="75"/>
      <c r="D413" s="75"/>
      <c r="E413" s="84"/>
      <c r="F413" s="53"/>
    </row>
    <row r="414" spans="3:6" x14ac:dyDescent="0.25">
      <c r="C414" s="75"/>
      <c r="D414" s="75"/>
      <c r="E414" s="84"/>
      <c r="F414" s="53"/>
    </row>
    <row r="415" spans="3:6" x14ac:dyDescent="0.25">
      <c r="C415" s="75"/>
      <c r="D415" s="75"/>
      <c r="E415" s="84"/>
      <c r="F415" s="53"/>
    </row>
    <row r="416" spans="3:6" x14ac:dyDescent="0.25">
      <c r="C416" s="75"/>
      <c r="D416" s="75"/>
      <c r="E416" s="84"/>
      <c r="F416" s="53"/>
    </row>
    <row r="417" spans="3:6" x14ac:dyDescent="0.25">
      <c r="C417" s="75"/>
      <c r="D417" s="75"/>
      <c r="E417" s="84"/>
      <c r="F417" s="53"/>
    </row>
    <row r="418" spans="3:6" x14ac:dyDescent="0.25">
      <c r="C418" s="75"/>
      <c r="D418" s="75"/>
      <c r="E418" s="84"/>
      <c r="F418" s="53"/>
    </row>
    <row r="419" spans="3:6" x14ac:dyDescent="0.25">
      <c r="C419" s="75"/>
      <c r="D419" s="75"/>
      <c r="E419" s="84"/>
      <c r="F419" s="53"/>
    </row>
    <row r="420" spans="3:6" x14ac:dyDescent="0.25">
      <c r="C420" s="75"/>
      <c r="D420" s="75"/>
      <c r="E420" s="84"/>
      <c r="F420" s="53"/>
    </row>
    <row r="421" spans="3:6" x14ac:dyDescent="0.25">
      <c r="C421" s="75"/>
      <c r="D421" s="75"/>
      <c r="E421" s="84"/>
      <c r="F421" s="53"/>
    </row>
    <row r="422" spans="3:6" x14ac:dyDescent="0.25">
      <c r="C422" s="75"/>
      <c r="D422" s="75"/>
      <c r="E422" s="84"/>
      <c r="F422" s="53"/>
    </row>
    <row r="423" spans="3:6" x14ac:dyDescent="0.25">
      <c r="C423" s="75"/>
      <c r="D423" s="75"/>
      <c r="E423" s="84"/>
      <c r="F423" s="53"/>
    </row>
    <row r="424" spans="3:6" x14ac:dyDescent="0.25">
      <c r="C424" s="75"/>
      <c r="D424" s="75"/>
      <c r="E424" s="84"/>
      <c r="F424" s="53"/>
    </row>
    <row r="425" spans="3:6" x14ac:dyDescent="0.25">
      <c r="C425" s="75"/>
      <c r="D425" s="75"/>
      <c r="E425" s="84"/>
      <c r="F425" s="53"/>
    </row>
    <row r="426" spans="3:6" x14ac:dyDescent="0.25">
      <c r="C426" s="75"/>
      <c r="D426" s="75"/>
      <c r="E426" s="84"/>
      <c r="F426" s="53"/>
    </row>
    <row r="427" spans="3:6" x14ac:dyDescent="0.25">
      <c r="C427" s="75"/>
      <c r="D427" s="75"/>
      <c r="E427" s="84"/>
      <c r="F427" s="53"/>
    </row>
    <row r="428" spans="3:6" x14ac:dyDescent="0.25">
      <c r="C428" s="75"/>
      <c r="D428" s="75"/>
      <c r="E428" s="84"/>
      <c r="F428" s="53"/>
    </row>
    <row r="429" spans="3:6" x14ac:dyDescent="0.25">
      <c r="C429" s="75"/>
      <c r="D429" s="75"/>
      <c r="E429" s="84"/>
      <c r="F429" s="53"/>
    </row>
    <row r="430" spans="3:6" x14ac:dyDescent="0.25">
      <c r="C430" s="75"/>
      <c r="D430" s="75"/>
      <c r="E430" s="84"/>
      <c r="F430" s="53"/>
    </row>
    <row r="431" spans="3:6" x14ac:dyDescent="0.25">
      <c r="C431" s="75"/>
      <c r="D431" s="75"/>
      <c r="E431" s="84"/>
      <c r="F431" s="53"/>
    </row>
    <row r="432" spans="3:6" x14ac:dyDescent="0.25">
      <c r="C432" s="75"/>
      <c r="D432" s="75"/>
      <c r="E432" s="84"/>
      <c r="F432" s="53"/>
    </row>
    <row r="433" spans="3:6" x14ac:dyDescent="0.25">
      <c r="C433" s="75"/>
      <c r="D433" s="75"/>
      <c r="E433" s="84"/>
      <c r="F433" s="53"/>
    </row>
    <row r="434" spans="3:6" x14ac:dyDescent="0.25">
      <c r="C434" s="75"/>
      <c r="D434" s="75"/>
      <c r="E434" s="84"/>
      <c r="F434" s="53"/>
    </row>
    <row r="435" spans="3:6" x14ac:dyDescent="0.25">
      <c r="C435" s="75"/>
      <c r="D435" s="75"/>
      <c r="E435" s="84"/>
      <c r="F435" s="53"/>
    </row>
    <row r="436" spans="3:6" x14ac:dyDescent="0.25">
      <c r="C436" s="75"/>
      <c r="D436" s="75"/>
      <c r="E436" s="84"/>
      <c r="F436" s="53"/>
    </row>
    <row r="437" spans="3:6" x14ac:dyDescent="0.25">
      <c r="C437" s="75"/>
      <c r="D437" s="75"/>
      <c r="E437" s="84"/>
      <c r="F437" s="53"/>
    </row>
    <row r="438" spans="3:6" x14ac:dyDescent="0.25">
      <c r="C438" s="75"/>
      <c r="D438" s="75"/>
      <c r="E438" s="84"/>
      <c r="F438" s="53"/>
    </row>
    <row r="439" spans="3:6" x14ac:dyDescent="0.25">
      <c r="C439" s="75"/>
      <c r="D439" s="75"/>
      <c r="E439" s="84"/>
      <c r="F439" s="53"/>
    </row>
    <row r="440" spans="3:6" x14ac:dyDescent="0.25">
      <c r="C440" s="75"/>
      <c r="D440" s="75"/>
      <c r="E440" s="84"/>
      <c r="F440" s="53"/>
    </row>
    <row r="441" spans="3:6" x14ac:dyDescent="0.25">
      <c r="C441" s="75"/>
      <c r="D441" s="75"/>
      <c r="E441" s="84"/>
      <c r="F441" s="53"/>
    </row>
    <row r="442" spans="3:6" x14ac:dyDescent="0.25">
      <c r="C442" s="75"/>
      <c r="D442" s="75"/>
      <c r="E442" s="84"/>
      <c r="F442" s="53"/>
    </row>
    <row r="443" spans="3:6" x14ac:dyDescent="0.25">
      <c r="C443" s="75"/>
      <c r="D443" s="75"/>
      <c r="E443" s="84"/>
      <c r="F443" s="53"/>
    </row>
    <row r="444" spans="3:6" x14ac:dyDescent="0.25">
      <c r="C444" s="75"/>
      <c r="D444" s="75"/>
      <c r="E444" s="84"/>
      <c r="F444" s="53"/>
    </row>
    <row r="445" spans="3:6" x14ac:dyDescent="0.25">
      <c r="C445" s="75"/>
      <c r="D445" s="75"/>
      <c r="E445" s="84"/>
      <c r="F445" s="53"/>
    </row>
    <row r="446" spans="3:6" x14ac:dyDescent="0.25">
      <c r="C446" s="75"/>
      <c r="D446" s="75"/>
      <c r="E446" s="84"/>
      <c r="F446" s="53"/>
    </row>
    <row r="447" spans="3:6" x14ac:dyDescent="0.25">
      <c r="C447" s="75"/>
      <c r="D447" s="75"/>
      <c r="E447" s="84"/>
      <c r="F447" s="53"/>
    </row>
    <row r="448" spans="3:6" x14ac:dyDescent="0.25">
      <c r="C448" s="75"/>
      <c r="D448" s="75"/>
      <c r="E448" s="84"/>
      <c r="F448" s="53"/>
    </row>
    <row r="449" spans="3:6" x14ac:dyDescent="0.25">
      <c r="C449" s="75"/>
      <c r="D449" s="75"/>
      <c r="E449" s="84"/>
      <c r="F449" s="53"/>
    </row>
    <row r="450" spans="3:6" x14ac:dyDescent="0.25">
      <c r="C450" s="75"/>
      <c r="D450" s="75"/>
      <c r="E450" s="84"/>
      <c r="F450" s="53"/>
    </row>
    <row r="451" spans="3:6" x14ac:dyDescent="0.25">
      <c r="C451" s="75"/>
      <c r="D451" s="75"/>
      <c r="E451" s="84"/>
      <c r="F451" s="53"/>
    </row>
    <row r="452" spans="3:6" x14ac:dyDescent="0.25">
      <c r="C452" s="75"/>
      <c r="D452" s="75"/>
      <c r="E452" s="84"/>
      <c r="F452" s="53"/>
    </row>
    <row r="453" spans="3:6" x14ac:dyDescent="0.25">
      <c r="C453" s="75"/>
      <c r="D453" s="75"/>
      <c r="E453" s="84"/>
      <c r="F453" s="53"/>
    </row>
    <row r="454" spans="3:6" x14ac:dyDescent="0.25">
      <c r="C454" s="75"/>
      <c r="D454" s="75"/>
      <c r="E454" s="84"/>
      <c r="F454" s="53"/>
    </row>
    <row r="455" spans="3:6" x14ac:dyDescent="0.25">
      <c r="C455" s="75"/>
      <c r="D455" s="75"/>
      <c r="E455" s="84"/>
      <c r="F455" s="53"/>
    </row>
    <row r="456" spans="3:6" x14ac:dyDescent="0.25">
      <c r="C456" s="75"/>
      <c r="D456" s="75"/>
      <c r="E456" s="84"/>
      <c r="F456" s="53"/>
    </row>
    <row r="457" spans="3:6" x14ac:dyDescent="0.25">
      <c r="C457" s="75"/>
      <c r="D457" s="75"/>
      <c r="E457" s="84"/>
      <c r="F457" s="53"/>
    </row>
    <row r="458" spans="3:6" x14ac:dyDescent="0.25">
      <c r="C458" s="75"/>
      <c r="D458" s="75"/>
      <c r="E458" s="84"/>
      <c r="F458" s="53"/>
    </row>
    <row r="459" spans="3:6" x14ac:dyDescent="0.25">
      <c r="C459" s="75"/>
      <c r="D459" s="75"/>
      <c r="E459" s="84"/>
      <c r="F459" s="53"/>
    </row>
    <row r="460" spans="3:6" x14ac:dyDescent="0.25">
      <c r="C460" s="75"/>
      <c r="D460" s="75"/>
      <c r="E460" s="84"/>
      <c r="F460" s="53"/>
    </row>
    <row r="461" spans="3:6" x14ac:dyDescent="0.25">
      <c r="C461" s="75"/>
      <c r="D461" s="75"/>
      <c r="E461" s="84"/>
      <c r="F461" s="53"/>
    </row>
    <row r="462" spans="3:6" x14ac:dyDescent="0.25">
      <c r="C462" s="75"/>
      <c r="D462" s="75"/>
      <c r="E462" s="84"/>
      <c r="F462" s="53"/>
    </row>
    <row r="463" spans="3:6" x14ac:dyDescent="0.25">
      <c r="C463" s="75"/>
      <c r="D463" s="75"/>
      <c r="E463" s="84"/>
      <c r="F463" s="53"/>
    </row>
    <row r="464" spans="3:6" x14ac:dyDescent="0.25">
      <c r="C464" s="75"/>
      <c r="D464" s="75"/>
      <c r="E464" s="84"/>
      <c r="F464" s="53"/>
    </row>
    <row r="465" spans="3:6" x14ac:dyDescent="0.25">
      <c r="C465" s="75"/>
      <c r="D465" s="75"/>
      <c r="E465" s="84"/>
      <c r="F465" s="53"/>
    </row>
    <row r="466" spans="3:6" x14ac:dyDescent="0.25">
      <c r="C466" s="75"/>
      <c r="D466" s="75"/>
      <c r="E466" s="84"/>
      <c r="F466" s="53"/>
    </row>
    <row r="467" spans="3:6" x14ac:dyDescent="0.25">
      <c r="C467" s="75"/>
      <c r="D467" s="75"/>
      <c r="E467" s="84"/>
      <c r="F467" s="53"/>
    </row>
    <row r="468" spans="3:6" x14ac:dyDescent="0.25">
      <c r="C468" s="75"/>
      <c r="D468" s="75"/>
      <c r="E468" s="84"/>
      <c r="F468" s="53"/>
    </row>
    <row r="469" spans="3:6" x14ac:dyDescent="0.25">
      <c r="C469" s="75"/>
      <c r="D469" s="75"/>
      <c r="E469" s="84"/>
      <c r="F469" s="53"/>
    </row>
    <row r="470" spans="3:6" x14ac:dyDescent="0.25">
      <c r="C470" s="75"/>
      <c r="D470" s="75"/>
      <c r="E470" s="84"/>
      <c r="F470" s="53"/>
    </row>
    <row r="471" spans="3:6" x14ac:dyDescent="0.25">
      <c r="C471" s="75"/>
      <c r="D471" s="75"/>
      <c r="E471" s="84"/>
      <c r="F471" s="53"/>
    </row>
    <row r="472" spans="3:6" x14ac:dyDescent="0.25">
      <c r="C472" s="75"/>
      <c r="D472" s="75"/>
      <c r="E472" s="84"/>
      <c r="F472" s="53"/>
    </row>
    <row r="473" spans="3:6" x14ac:dyDescent="0.25">
      <c r="C473" s="75"/>
      <c r="D473" s="75"/>
      <c r="E473" s="84"/>
      <c r="F473" s="53"/>
    </row>
    <row r="474" spans="3:6" x14ac:dyDescent="0.25">
      <c r="C474" s="75"/>
      <c r="D474" s="75"/>
      <c r="E474" s="84"/>
      <c r="F474" s="53"/>
    </row>
    <row r="475" spans="3:6" x14ac:dyDescent="0.25">
      <c r="C475" s="75"/>
      <c r="D475" s="75"/>
      <c r="E475" s="84"/>
      <c r="F475" s="53"/>
    </row>
    <row r="476" spans="3:6" x14ac:dyDescent="0.25">
      <c r="C476" s="75"/>
      <c r="D476" s="75"/>
      <c r="E476" s="84"/>
      <c r="F476" s="53"/>
    </row>
    <row r="477" spans="3:6" x14ac:dyDescent="0.25">
      <c r="C477" s="75"/>
      <c r="D477" s="75"/>
      <c r="E477" s="84"/>
      <c r="F477" s="53"/>
    </row>
    <row r="478" spans="3:6" x14ac:dyDescent="0.25">
      <c r="C478" s="75"/>
      <c r="D478" s="75"/>
      <c r="E478" s="84"/>
      <c r="F478" s="53"/>
    </row>
    <row r="479" spans="3:6" x14ac:dyDescent="0.25">
      <c r="C479" s="75"/>
      <c r="D479" s="75"/>
      <c r="E479" s="84"/>
      <c r="F479" s="53"/>
    </row>
    <row r="480" spans="3:6" x14ac:dyDescent="0.25">
      <c r="C480" s="75"/>
      <c r="D480" s="75"/>
      <c r="E480" s="84"/>
      <c r="F480" s="53"/>
    </row>
    <row r="481" spans="3:6" x14ac:dyDescent="0.25">
      <c r="C481" s="75"/>
      <c r="D481" s="75"/>
      <c r="E481" s="84"/>
      <c r="F481" s="53"/>
    </row>
    <row r="482" spans="3:6" x14ac:dyDescent="0.25">
      <c r="C482" s="75"/>
      <c r="D482" s="75"/>
      <c r="E482" s="84"/>
      <c r="F482" s="53"/>
    </row>
    <row r="483" spans="3:6" x14ac:dyDescent="0.25">
      <c r="C483" s="75"/>
      <c r="D483" s="75"/>
      <c r="E483" s="84"/>
      <c r="F483" s="53"/>
    </row>
    <row r="484" spans="3:6" x14ac:dyDescent="0.25">
      <c r="C484" s="75"/>
      <c r="D484" s="75"/>
      <c r="E484" s="84"/>
      <c r="F484" s="53"/>
    </row>
    <row r="485" spans="3:6" x14ac:dyDescent="0.25">
      <c r="C485" s="75"/>
      <c r="D485" s="75"/>
      <c r="E485" s="84"/>
      <c r="F485" s="53"/>
    </row>
    <row r="486" spans="3:6" x14ac:dyDescent="0.25">
      <c r="C486" s="75"/>
      <c r="D486" s="75"/>
      <c r="E486" s="84"/>
      <c r="F486" s="53"/>
    </row>
    <row r="487" spans="3:6" x14ac:dyDescent="0.25">
      <c r="C487" s="75"/>
      <c r="D487" s="75"/>
      <c r="E487" s="84"/>
      <c r="F487" s="53"/>
    </row>
    <row r="488" spans="3:6" x14ac:dyDescent="0.25">
      <c r="C488" s="75"/>
      <c r="D488" s="75"/>
      <c r="E488" s="84"/>
      <c r="F488" s="53"/>
    </row>
    <row r="489" spans="3:6" x14ac:dyDescent="0.25">
      <c r="C489" s="75"/>
      <c r="D489" s="75"/>
      <c r="E489" s="84"/>
      <c r="F489" s="5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5"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1" max="1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pageSetUpPr fitToPage="1"/>
  </sheetPr>
  <dimension ref="A1:R107"/>
  <sheetViews>
    <sheetView zoomScaleNormal="100" zoomScaleSheetLayoutView="75" workbookViewId="0">
      <selection sqref="A1:P100"/>
    </sheetView>
  </sheetViews>
  <sheetFormatPr baseColWidth="10" defaultColWidth="11.44140625" defaultRowHeight="13.2" x14ac:dyDescent="0.25"/>
  <cols>
    <col min="1" max="1" width="4.6640625" style="3" customWidth="1"/>
    <col min="2" max="2" width="110.6640625" style="52" customWidth="1"/>
    <col min="3" max="4" width="12.88671875" style="74" customWidth="1"/>
    <col min="5" max="5" width="13.5546875" style="73" customWidth="1"/>
    <col min="6" max="6" width="13.5546875" style="52" customWidth="1"/>
    <col min="7" max="7" width="12.6640625" style="52" customWidth="1"/>
    <col min="8" max="8" width="12.6640625" style="58" customWidth="1"/>
    <col min="9" max="9" width="10" style="58" customWidth="1"/>
    <col min="10" max="10" width="10" style="52" customWidth="1"/>
    <col min="11" max="13" width="10" style="58" customWidth="1"/>
    <col min="14" max="14" width="10" style="52" customWidth="1"/>
    <col min="15" max="16" width="10" style="58" customWidth="1"/>
    <col min="18" max="18" width="0" hidden="1" customWidth="1"/>
  </cols>
  <sheetData>
    <row r="1" spans="1:18"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R1" t="s">
        <v>1438</v>
      </c>
    </row>
    <row r="2" spans="1:18"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R2">
        <v>45658</v>
      </c>
    </row>
    <row r="3" spans="1:18"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R3" s="46" t="s">
        <v>909</v>
      </c>
    </row>
    <row r="4" spans="1:18" x14ac:dyDescent="0.25">
      <c r="B4" s="105" t="s">
        <v>183</v>
      </c>
      <c r="C4" s="112"/>
      <c r="D4" s="161"/>
      <c r="E4" s="52"/>
      <c r="F4" s="58"/>
      <c r="G4" s="119"/>
      <c r="H4" s="113"/>
      <c r="M4" s="131"/>
      <c r="P4" s="113"/>
    </row>
    <row r="5" spans="1:18" ht="38.25" customHeight="1" x14ac:dyDescent="0.25">
      <c r="B5" s="139" t="s">
        <v>906</v>
      </c>
      <c r="C5" s="112"/>
      <c r="D5" s="161"/>
      <c r="E5" s="52"/>
      <c r="F5" s="58"/>
      <c r="G5" s="119"/>
      <c r="H5" s="113"/>
      <c r="M5" s="131"/>
      <c r="P5" s="113"/>
    </row>
    <row r="6" spans="1:18" x14ac:dyDescent="0.25">
      <c r="B6" s="105" t="s">
        <v>236</v>
      </c>
      <c r="C6" s="112"/>
      <c r="D6" s="161"/>
      <c r="E6" s="52"/>
      <c r="F6" s="58"/>
      <c r="G6" s="119"/>
      <c r="H6" s="113"/>
      <c r="M6" s="131"/>
      <c r="P6" s="113"/>
    </row>
    <row r="7" spans="1:18" x14ac:dyDescent="0.25">
      <c r="A7" s="19" t="s">
        <v>1351</v>
      </c>
      <c r="B7" s="30" t="s">
        <v>141</v>
      </c>
      <c r="C7" s="114">
        <f>+R7*0.05</f>
        <v>1355.7748913793612</v>
      </c>
      <c r="D7" s="162">
        <f>C7/8</f>
        <v>169.47186142242015</v>
      </c>
      <c r="E7" s="53">
        <f>+R7*0.075</f>
        <v>2033.6623370690413</v>
      </c>
      <c r="F7" s="163">
        <f>E7/8</f>
        <v>254.20779213363016</v>
      </c>
      <c r="G7" s="120">
        <f>+R7*0.105</f>
        <v>2847.1272718966579</v>
      </c>
      <c r="H7" s="162">
        <f>G7/8</f>
        <v>355.89090898708224</v>
      </c>
      <c r="I7" s="59">
        <f>+R7*1.04</f>
        <v>28200.117740690708</v>
      </c>
      <c r="J7" s="53">
        <f>+I7*0.075</f>
        <v>2115.0088305518029</v>
      </c>
      <c r="K7" s="59">
        <f>I7/8</f>
        <v>3525.0147175863385</v>
      </c>
      <c r="L7" s="59">
        <f>J7/8</f>
        <v>264.37610381897537</v>
      </c>
      <c r="M7" s="132">
        <f>+I7*1.045</f>
        <v>29469.12303902179</v>
      </c>
      <c r="N7" s="53">
        <f>+M7*0.055</f>
        <v>1620.8017671461985</v>
      </c>
      <c r="O7" s="59">
        <f>M7/8</f>
        <v>3683.6403798777237</v>
      </c>
      <c r="P7" s="115">
        <f>N7/8</f>
        <v>202.60022089327481</v>
      </c>
      <c r="R7">
        <v>27115.49782758722</v>
      </c>
    </row>
    <row r="8" spans="1:18" x14ac:dyDescent="0.25">
      <c r="A8" s="8" t="s">
        <v>1333</v>
      </c>
      <c r="B8" s="103" t="s">
        <v>558</v>
      </c>
      <c r="C8" s="114"/>
      <c r="D8" s="162"/>
      <c r="E8" s="53"/>
      <c r="F8" s="59"/>
      <c r="G8" s="120"/>
      <c r="H8" s="115"/>
      <c r="I8" s="59"/>
      <c r="J8" s="53"/>
      <c r="K8" s="59"/>
      <c r="L8" s="59"/>
      <c r="M8" s="132"/>
      <c r="N8" s="53"/>
      <c r="O8" s="59"/>
      <c r="P8" s="115"/>
    </row>
    <row r="9" spans="1:18" x14ac:dyDescent="0.25">
      <c r="A9" s="8" t="s">
        <v>1333</v>
      </c>
      <c r="B9" s="99" t="s">
        <v>184</v>
      </c>
      <c r="C9" s="114"/>
      <c r="D9" s="162"/>
      <c r="E9" s="53"/>
      <c r="F9" s="59"/>
      <c r="G9" s="120"/>
      <c r="H9" s="115"/>
      <c r="I9" s="59"/>
      <c r="J9" s="53"/>
      <c r="K9" s="59"/>
      <c r="L9" s="59"/>
      <c r="M9" s="132"/>
      <c r="N9" s="53"/>
      <c r="O9" s="59"/>
      <c r="P9" s="115"/>
    </row>
    <row r="10" spans="1:18" x14ac:dyDescent="0.25">
      <c r="A10" s="8" t="s">
        <v>1333</v>
      </c>
      <c r="B10" s="99" t="s">
        <v>185</v>
      </c>
      <c r="C10" s="114"/>
      <c r="D10" s="162"/>
      <c r="E10" s="53"/>
      <c r="F10" s="59"/>
      <c r="G10" s="120"/>
      <c r="H10" s="115"/>
      <c r="I10" s="59"/>
      <c r="J10" s="53"/>
      <c r="K10" s="59"/>
      <c r="L10" s="59"/>
      <c r="M10" s="132"/>
      <c r="N10" s="53"/>
      <c r="O10" s="59"/>
      <c r="P10" s="115"/>
    </row>
    <row r="11" spans="1:18" x14ac:dyDescent="0.25">
      <c r="A11" s="8" t="s">
        <v>1333</v>
      </c>
      <c r="B11" s="99" t="s">
        <v>186</v>
      </c>
      <c r="C11" s="114"/>
      <c r="D11" s="162"/>
      <c r="E11" s="53"/>
      <c r="F11" s="59"/>
      <c r="G11" s="120"/>
      <c r="H11" s="115"/>
      <c r="I11" s="59"/>
      <c r="J11" s="53"/>
      <c r="K11" s="59"/>
      <c r="L11" s="59"/>
      <c r="M11" s="132"/>
      <c r="N11" s="53"/>
      <c r="O11" s="59"/>
      <c r="P11" s="115"/>
    </row>
    <row r="12" spans="1:18" x14ac:dyDescent="0.25">
      <c r="A12" s="8" t="s">
        <v>1333</v>
      </c>
      <c r="B12" s="99" t="s">
        <v>187</v>
      </c>
      <c r="C12" s="114"/>
      <c r="D12" s="162"/>
      <c r="E12" s="53"/>
      <c r="F12" s="59"/>
      <c r="G12" s="120"/>
      <c r="H12" s="115"/>
      <c r="I12" s="59"/>
      <c r="J12" s="53"/>
      <c r="K12" s="59"/>
      <c r="L12" s="59"/>
      <c r="M12" s="132"/>
      <c r="N12" s="53"/>
      <c r="O12" s="59"/>
      <c r="P12" s="115"/>
    </row>
    <row r="13" spans="1:18" x14ac:dyDescent="0.25">
      <c r="A13" s="8" t="s">
        <v>1333</v>
      </c>
      <c r="B13" s="99" t="s">
        <v>501</v>
      </c>
      <c r="C13" s="114"/>
      <c r="D13" s="162"/>
      <c r="E13" s="53"/>
      <c r="F13" s="59"/>
      <c r="G13" s="120"/>
      <c r="H13" s="115"/>
      <c r="I13" s="59"/>
      <c r="J13" s="53"/>
      <c r="K13" s="59"/>
      <c r="L13" s="59"/>
      <c r="M13" s="132"/>
      <c r="N13" s="53"/>
      <c r="O13" s="59"/>
      <c r="P13" s="115"/>
    </row>
    <row r="14" spans="1:18" ht="12.75" customHeight="1" x14ac:dyDescent="0.25">
      <c r="A14" s="8" t="s">
        <v>1333</v>
      </c>
      <c r="B14" s="103" t="s">
        <v>502</v>
      </c>
      <c r="C14" s="114"/>
      <c r="D14" s="162"/>
      <c r="E14" s="53"/>
      <c r="F14" s="59"/>
      <c r="G14" s="120"/>
      <c r="H14" s="115"/>
      <c r="I14" s="59"/>
      <c r="J14" s="53"/>
      <c r="K14" s="59"/>
      <c r="L14" s="59"/>
      <c r="M14" s="132"/>
      <c r="N14" s="53"/>
      <c r="O14" s="59"/>
      <c r="P14" s="115"/>
    </row>
    <row r="15" spans="1:18" x14ac:dyDescent="0.25">
      <c r="A15" s="8" t="s">
        <v>1333</v>
      </c>
      <c r="B15" s="99" t="s">
        <v>503</v>
      </c>
      <c r="C15" s="114"/>
      <c r="D15" s="162"/>
      <c r="E15" s="53"/>
      <c r="F15" s="59"/>
      <c r="G15" s="120"/>
      <c r="H15" s="115"/>
      <c r="I15" s="59"/>
      <c r="J15" s="53"/>
      <c r="K15" s="59"/>
      <c r="L15" s="59"/>
      <c r="M15" s="132"/>
      <c r="N15" s="53"/>
      <c r="O15" s="59"/>
      <c r="P15" s="115"/>
    </row>
    <row r="16" spans="1:18" x14ac:dyDescent="0.25">
      <c r="A16" s="8" t="s">
        <v>1333</v>
      </c>
      <c r="B16" s="99" t="s">
        <v>504</v>
      </c>
      <c r="C16" s="114"/>
      <c r="D16" s="162"/>
      <c r="E16" s="53"/>
      <c r="F16" s="59"/>
      <c r="G16" s="120"/>
      <c r="H16" s="115"/>
      <c r="I16" s="59"/>
      <c r="J16" s="53"/>
      <c r="K16" s="59"/>
      <c r="L16" s="59"/>
      <c r="M16" s="132"/>
      <c r="N16" s="53"/>
      <c r="O16" s="59"/>
      <c r="P16" s="115"/>
    </row>
    <row r="17" spans="1:18" x14ac:dyDescent="0.25">
      <c r="A17" s="8" t="s">
        <v>1333</v>
      </c>
      <c r="B17" s="99" t="s">
        <v>505</v>
      </c>
      <c r="C17" s="114"/>
      <c r="D17" s="162"/>
      <c r="E17" s="53"/>
      <c r="F17" s="59"/>
      <c r="G17" s="120"/>
      <c r="H17" s="115"/>
      <c r="I17" s="59"/>
      <c r="J17" s="53"/>
      <c r="K17" s="59"/>
      <c r="L17" s="59"/>
      <c r="M17" s="132"/>
      <c r="N17" s="53"/>
      <c r="O17" s="59"/>
      <c r="P17" s="115"/>
    </row>
    <row r="18" spans="1:18" x14ac:dyDescent="0.25">
      <c r="A18" s="19" t="s">
        <v>1352</v>
      </c>
      <c r="B18" s="30" t="s">
        <v>142</v>
      </c>
      <c r="C18" s="114">
        <f>+R18*0.05</f>
        <v>1256.0915741700828</v>
      </c>
      <c r="D18" s="162">
        <f>C18/8</f>
        <v>157.01144677126035</v>
      </c>
      <c r="E18" s="53">
        <f>+R18*0.075</f>
        <v>1884.1373612551242</v>
      </c>
      <c r="F18" s="163">
        <f>E18/8</f>
        <v>235.51717015689053</v>
      </c>
      <c r="G18" s="120">
        <f>+R18*0.105</f>
        <v>2637.7923057571738</v>
      </c>
      <c r="H18" s="162">
        <f>G18/8</f>
        <v>329.72403821964673</v>
      </c>
      <c r="I18" s="59">
        <f>+R18*1.04</f>
        <v>26126.704742737722</v>
      </c>
      <c r="J18" s="53">
        <f>+I18*0.075</f>
        <v>1959.502855705329</v>
      </c>
      <c r="K18" s="59">
        <f>I18/8</f>
        <v>3265.8380928422152</v>
      </c>
      <c r="L18" s="59">
        <f>J18/8</f>
        <v>244.93785696316613</v>
      </c>
      <c r="M18" s="132">
        <f>+I18*1.045</f>
        <v>27302.406456160919</v>
      </c>
      <c r="N18" s="53">
        <f>+M18*0.055</f>
        <v>1501.6323550888505</v>
      </c>
      <c r="O18" s="59">
        <f>M18/8</f>
        <v>3412.8008070201149</v>
      </c>
      <c r="P18" s="115">
        <f>N18/8</f>
        <v>187.70404438610632</v>
      </c>
      <c r="R18">
        <v>25121.831483401656</v>
      </c>
    </row>
    <row r="19" spans="1:18" x14ac:dyDescent="0.25">
      <c r="A19" s="8" t="s">
        <v>1333</v>
      </c>
      <c r="B19" s="103" t="s">
        <v>558</v>
      </c>
      <c r="C19" s="114"/>
      <c r="D19" s="162"/>
      <c r="E19" s="53"/>
      <c r="F19" s="59"/>
      <c r="G19" s="120"/>
      <c r="H19" s="115"/>
      <c r="I19" s="59"/>
      <c r="J19" s="53"/>
      <c r="K19" s="59"/>
      <c r="L19" s="59"/>
      <c r="M19" s="132"/>
      <c r="N19" s="53"/>
      <c r="O19" s="59"/>
      <c r="P19" s="115"/>
    </row>
    <row r="20" spans="1:18" x14ac:dyDescent="0.25">
      <c r="A20" s="8" t="s">
        <v>1333</v>
      </c>
      <c r="B20" s="99" t="s">
        <v>1391</v>
      </c>
      <c r="C20" s="114"/>
      <c r="D20" s="162"/>
      <c r="E20" s="53"/>
      <c r="F20" s="59"/>
      <c r="G20" s="120"/>
      <c r="H20" s="115"/>
      <c r="I20" s="59"/>
      <c r="J20" s="53"/>
      <c r="K20" s="59"/>
      <c r="L20" s="59"/>
      <c r="M20" s="132"/>
      <c r="N20" s="53"/>
      <c r="O20" s="59"/>
      <c r="P20" s="115"/>
    </row>
    <row r="21" spans="1:18" x14ac:dyDescent="0.25">
      <c r="A21" s="8" t="s">
        <v>1333</v>
      </c>
      <c r="B21" s="99" t="s">
        <v>506</v>
      </c>
      <c r="C21" s="114"/>
      <c r="D21" s="162"/>
      <c r="E21" s="53"/>
      <c r="F21" s="59"/>
      <c r="G21" s="120"/>
      <c r="H21" s="115"/>
      <c r="I21" s="59"/>
      <c r="J21" s="53"/>
      <c r="K21" s="59"/>
      <c r="L21" s="59"/>
      <c r="M21" s="132"/>
      <c r="N21" s="53"/>
      <c r="O21" s="59"/>
      <c r="P21" s="115"/>
    </row>
    <row r="22" spans="1:18" ht="12.75" customHeight="1" x14ac:dyDescent="0.25">
      <c r="A22" s="8" t="s">
        <v>1333</v>
      </c>
      <c r="B22" s="99" t="s">
        <v>507</v>
      </c>
      <c r="C22" s="114"/>
      <c r="D22" s="162"/>
      <c r="E22" s="53"/>
      <c r="F22" s="59"/>
      <c r="G22" s="120"/>
      <c r="H22" s="115"/>
      <c r="I22" s="59"/>
      <c r="J22" s="53"/>
      <c r="K22" s="59"/>
      <c r="L22" s="59"/>
      <c r="M22" s="132"/>
      <c r="N22" s="53"/>
      <c r="O22" s="59"/>
      <c r="P22" s="115"/>
    </row>
    <row r="23" spans="1:18" ht="12.75" customHeight="1" x14ac:dyDescent="0.25">
      <c r="A23" s="8" t="s">
        <v>1333</v>
      </c>
      <c r="B23" s="99" t="s">
        <v>508</v>
      </c>
      <c r="C23" s="114"/>
      <c r="D23" s="162"/>
      <c r="E23" s="53"/>
      <c r="F23" s="59"/>
      <c r="G23" s="120"/>
      <c r="H23" s="115"/>
      <c r="I23" s="59"/>
      <c r="J23" s="53"/>
      <c r="K23" s="59"/>
      <c r="L23" s="59"/>
      <c r="M23" s="132"/>
      <c r="N23" s="53"/>
      <c r="O23" s="59"/>
      <c r="P23" s="115"/>
    </row>
    <row r="24" spans="1:18" x14ac:dyDescent="0.25">
      <c r="A24" s="8" t="s">
        <v>1333</v>
      </c>
      <c r="B24" s="99" t="s">
        <v>509</v>
      </c>
      <c r="C24" s="114"/>
      <c r="D24" s="162"/>
      <c r="E24" s="53"/>
      <c r="F24" s="59"/>
      <c r="G24" s="120"/>
      <c r="H24" s="115"/>
      <c r="I24" s="59"/>
      <c r="J24" s="53"/>
      <c r="K24" s="59"/>
      <c r="L24" s="59"/>
      <c r="M24" s="132"/>
      <c r="N24" s="53"/>
      <c r="O24" s="59"/>
      <c r="P24" s="115"/>
    </row>
    <row r="25" spans="1:18" x14ac:dyDescent="0.25">
      <c r="A25" s="8" t="s">
        <v>1333</v>
      </c>
      <c r="B25" s="99" t="s">
        <v>510</v>
      </c>
      <c r="C25" s="114"/>
      <c r="D25" s="162"/>
      <c r="E25" s="53"/>
      <c r="F25" s="59"/>
      <c r="G25" s="120"/>
      <c r="H25" s="115"/>
      <c r="I25" s="59"/>
      <c r="J25" s="53"/>
      <c r="K25" s="59"/>
      <c r="L25" s="59"/>
      <c r="M25" s="132"/>
      <c r="N25" s="53"/>
      <c r="O25" s="59"/>
      <c r="P25" s="115"/>
    </row>
    <row r="26" spans="1:18" x14ac:dyDescent="0.25">
      <c r="A26" s="8" t="s">
        <v>1333</v>
      </c>
      <c r="B26" s="99" t="s">
        <v>1159</v>
      </c>
      <c r="C26" s="114"/>
      <c r="D26" s="162"/>
      <c r="E26" s="53"/>
      <c r="F26" s="59"/>
      <c r="G26" s="120"/>
      <c r="H26" s="115"/>
      <c r="I26" s="59"/>
      <c r="J26" s="53"/>
      <c r="K26" s="59"/>
      <c r="L26" s="59"/>
      <c r="M26" s="132"/>
      <c r="N26" s="53"/>
      <c r="O26" s="59"/>
      <c r="P26" s="115"/>
    </row>
    <row r="27" spans="1:18" x14ac:dyDescent="0.25">
      <c r="A27" s="8" t="s">
        <v>1333</v>
      </c>
      <c r="B27" s="99" t="s">
        <v>1160</v>
      </c>
      <c r="C27" s="114"/>
      <c r="D27" s="162"/>
      <c r="E27" s="53"/>
      <c r="F27" s="59"/>
      <c r="G27" s="120"/>
      <c r="H27" s="115"/>
      <c r="I27" s="59"/>
      <c r="J27" s="53"/>
      <c r="K27" s="59"/>
      <c r="L27" s="59"/>
      <c r="M27" s="132"/>
      <c r="N27" s="53"/>
      <c r="O27" s="59"/>
      <c r="P27" s="115"/>
    </row>
    <row r="28" spans="1:18" x14ac:dyDescent="0.25">
      <c r="A28" s="8" t="s">
        <v>1333</v>
      </c>
      <c r="B28" s="99" t="s">
        <v>1161</v>
      </c>
      <c r="C28" s="114"/>
      <c r="D28" s="162"/>
      <c r="E28" s="53"/>
      <c r="F28" s="59"/>
      <c r="G28" s="120"/>
      <c r="H28" s="115"/>
      <c r="I28" s="59"/>
      <c r="J28" s="53"/>
      <c r="K28" s="59"/>
      <c r="L28" s="59"/>
      <c r="M28" s="132"/>
      <c r="N28" s="53"/>
      <c r="O28" s="59"/>
      <c r="P28" s="115"/>
    </row>
    <row r="29" spans="1:18" x14ac:dyDescent="0.25">
      <c r="A29" s="8" t="s">
        <v>1333</v>
      </c>
      <c r="B29" s="99" t="s">
        <v>1162</v>
      </c>
      <c r="C29" s="114"/>
      <c r="D29" s="162"/>
      <c r="E29" s="53"/>
      <c r="F29" s="59"/>
      <c r="G29" s="120"/>
      <c r="H29" s="115"/>
      <c r="I29" s="59"/>
      <c r="J29" s="53"/>
      <c r="K29" s="59"/>
      <c r="L29" s="59"/>
      <c r="M29" s="132"/>
      <c r="N29" s="53"/>
      <c r="O29" s="59"/>
      <c r="P29" s="115"/>
    </row>
    <row r="30" spans="1:18" x14ac:dyDescent="0.25">
      <c r="A30" s="8" t="s">
        <v>1333</v>
      </c>
      <c r="B30" s="99" t="s">
        <v>1163</v>
      </c>
      <c r="C30" s="114"/>
      <c r="D30" s="162"/>
      <c r="E30" s="53"/>
      <c r="F30" s="59"/>
      <c r="G30" s="120"/>
      <c r="H30" s="115"/>
      <c r="I30" s="59"/>
      <c r="J30" s="53"/>
      <c r="K30" s="59"/>
      <c r="L30" s="59"/>
      <c r="M30" s="132"/>
      <c r="N30" s="53"/>
      <c r="O30" s="59"/>
      <c r="P30" s="115"/>
    </row>
    <row r="31" spans="1:18" x14ac:dyDescent="0.25">
      <c r="A31" s="8" t="s">
        <v>1333</v>
      </c>
      <c r="B31" s="99" t="s">
        <v>1164</v>
      </c>
      <c r="C31" s="114"/>
      <c r="D31" s="162"/>
      <c r="E31" s="53"/>
      <c r="F31" s="59"/>
      <c r="G31" s="120"/>
      <c r="H31" s="115"/>
      <c r="I31" s="59"/>
      <c r="J31" s="53"/>
      <c r="K31" s="59"/>
      <c r="L31" s="59"/>
      <c r="M31" s="132"/>
      <c r="N31" s="53"/>
      <c r="O31" s="59"/>
      <c r="P31" s="115"/>
    </row>
    <row r="32" spans="1:18" x14ac:dyDescent="0.25">
      <c r="A32" s="19" t="s">
        <v>1353</v>
      </c>
      <c r="B32" s="30" t="s">
        <v>970</v>
      </c>
      <c r="C32" s="114">
        <f>+R32*0.05</f>
        <v>1192.1580837368856</v>
      </c>
      <c r="D32" s="162">
        <f>C32/8</f>
        <v>149.0197604671107</v>
      </c>
      <c r="E32" s="53">
        <f>+R32*0.075</f>
        <v>1788.2371256053284</v>
      </c>
      <c r="F32" s="163">
        <f>E32/8</f>
        <v>223.52964070066605</v>
      </c>
      <c r="G32" s="120">
        <f>+R32*0.105</f>
        <v>2503.5319758474598</v>
      </c>
      <c r="H32" s="162">
        <f>G32/8</f>
        <v>312.94149698093247</v>
      </c>
      <c r="I32" s="59">
        <f>+R32*1.04</f>
        <v>24796.88814172722</v>
      </c>
      <c r="J32" s="53">
        <f>+I32*0.075</f>
        <v>1859.7666106295414</v>
      </c>
      <c r="K32" s="59">
        <f>I32/8</f>
        <v>3099.6110177159026</v>
      </c>
      <c r="L32" s="59">
        <f>J32/8</f>
        <v>232.47082632869268</v>
      </c>
      <c r="M32" s="132">
        <f>+I32*1.045</f>
        <v>25912.748108104945</v>
      </c>
      <c r="N32" s="53">
        <f>+M32*0.055</f>
        <v>1425.2011459457719</v>
      </c>
      <c r="O32" s="59">
        <f>M32/8</f>
        <v>3239.0935135131181</v>
      </c>
      <c r="P32" s="115">
        <f>N32/8</f>
        <v>178.15014324322149</v>
      </c>
      <c r="R32">
        <v>23843.161674737712</v>
      </c>
    </row>
    <row r="33" spans="1:18" x14ac:dyDescent="0.25">
      <c r="A33" s="8" t="s">
        <v>1333</v>
      </c>
      <c r="B33" s="103" t="s">
        <v>558</v>
      </c>
      <c r="C33" s="114"/>
      <c r="D33" s="162"/>
      <c r="E33" s="53"/>
      <c r="F33" s="59"/>
      <c r="G33" s="120"/>
      <c r="H33" s="115"/>
      <c r="I33" s="59"/>
      <c r="J33" s="53"/>
      <c r="K33" s="59"/>
      <c r="L33" s="59"/>
      <c r="M33" s="132"/>
      <c r="N33" s="53"/>
      <c r="O33" s="59"/>
      <c r="P33" s="115"/>
    </row>
    <row r="34" spans="1:18" x14ac:dyDescent="0.25">
      <c r="A34" s="8" t="s">
        <v>1333</v>
      </c>
      <c r="B34" s="99" t="s">
        <v>1165</v>
      </c>
      <c r="C34" s="114"/>
      <c r="D34" s="162"/>
      <c r="E34" s="53"/>
      <c r="F34" s="59"/>
      <c r="G34" s="120"/>
      <c r="H34" s="115"/>
      <c r="I34" s="59"/>
      <c r="J34" s="53"/>
      <c r="K34" s="59"/>
      <c r="L34" s="59"/>
      <c r="M34" s="132"/>
      <c r="N34" s="53"/>
      <c r="O34" s="59"/>
      <c r="P34" s="115"/>
    </row>
    <row r="35" spans="1:18" x14ac:dyDescent="0.25">
      <c r="A35" s="8" t="s">
        <v>1333</v>
      </c>
      <c r="B35" s="99" t="s">
        <v>1166</v>
      </c>
      <c r="C35" s="114"/>
      <c r="D35" s="162"/>
      <c r="E35" s="53"/>
      <c r="F35" s="59"/>
      <c r="G35" s="120"/>
      <c r="H35" s="115"/>
      <c r="I35" s="59"/>
      <c r="J35" s="53"/>
      <c r="K35" s="59"/>
      <c r="L35" s="59"/>
      <c r="M35" s="132"/>
      <c r="N35" s="53"/>
      <c r="O35" s="59"/>
      <c r="P35" s="115"/>
    </row>
    <row r="36" spans="1:18" x14ac:dyDescent="0.25">
      <c r="A36" s="8" t="s">
        <v>1333</v>
      </c>
      <c r="B36" s="99" t="s">
        <v>1167</v>
      </c>
      <c r="C36" s="114"/>
      <c r="D36" s="162"/>
      <c r="E36" s="53"/>
      <c r="F36" s="59"/>
      <c r="G36" s="120"/>
      <c r="H36" s="115"/>
      <c r="I36" s="59"/>
      <c r="J36" s="53"/>
      <c r="K36" s="59"/>
      <c r="L36" s="59"/>
      <c r="M36" s="132"/>
      <c r="N36" s="53"/>
      <c r="O36" s="59"/>
      <c r="P36" s="115"/>
    </row>
    <row r="37" spans="1:18" x14ac:dyDescent="0.25">
      <c r="A37" s="8" t="s">
        <v>1333</v>
      </c>
      <c r="B37" s="99" t="s">
        <v>1168</v>
      </c>
      <c r="C37" s="114"/>
      <c r="D37" s="162"/>
      <c r="E37" s="53"/>
      <c r="F37" s="59"/>
      <c r="G37" s="120"/>
      <c r="H37" s="115"/>
      <c r="I37" s="59"/>
      <c r="J37" s="53"/>
      <c r="K37" s="59"/>
      <c r="L37" s="59"/>
      <c r="M37" s="132"/>
      <c r="N37" s="53"/>
      <c r="O37" s="59"/>
      <c r="P37" s="115"/>
    </row>
    <row r="38" spans="1:18" x14ac:dyDescent="0.25">
      <c r="A38" s="8" t="s">
        <v>1333</v>
      </c>
      <c r="B38" s="99" t="s">
        <v>1169</v>
      </c>
      <c r="C38" s="114"/>
      <c r="D38" s="162"/>
      <c r="E38" s="53"/>
      <c r="F38" s="59"/>
      <c r="G38" s="120"/>
      <c r="H38" s="115"/>
      <c r="I38" s="59"/>
      <c r="J38" s="53"/>
      <c r="K38" s="59"/>
      <c r="L38" s="59"/>
      <c r="M38" s="132"/>
      <c r="N38" s="53"/>
      <c r="O38" s="59"/>
      <c r="P38" s="115"/>
    </row>
    <row r="39" spans="1:18" x14ac:dyDescent="0.25">
      <c r="A39" s="8" t="s">
        <v>1333</v>
      </c>
      <c r="B39" s="99" t="s">
        <v>1170</v>
      </c>
      <c r="C39" s="114"/>
      <c r="D39" s="162"/>
      <c r="E39" s="53"/>
      <c r="F39" s="59"/>
      <c r="G39" s="120"/>
      <c r="H39" s="115"/>
      <c r="I39" s="59"/>
      <c r="J39" s="53"/>
      <c r="K39" s="59"/>
      <c r="L39" s="59"/>
      <c r="M39" s="132"/>
      <c r="N39" s="53"/>
      <c r="O39" s="59"/>
      <c r="P39" s="115"/>
    </row>
    <row r="40" spans="1:18" ht="25.5" customHeight="1" x14ac:dyDescent="0.25">
      <c r="A40" s="8" t="s">
        <v>1333</v>
      </c>
      <c r="B40" s="103" t="s">
        <v>1171</v>
      </c>
      <c r="C40" s="114"/>
      <c r="D40" s="162"/>
      <c r="E40" s="53"/>
      <c r="F40" s="59"/>
      <c r="G40" s="120"/>
      <c r="H40" s="115"/>
      <c r="I40" s="59"/>
      <c r="J40" s="53"/>
      <c r="K40" s="59"/>
      <c r="L40" s="59"/>
      <c r="M40" s="132"/>
      <c r="N40" s="53"/>
      <c r="O40" s="59"/>
      <c r="P40" s="115"/>
    </row>
    <row r="41" spans="1:18" x14ac:dyDescent="0.25">
      <c r="A41" s="8" t="s">
        <v>1333</v>
      </c>
      <c r="B41" s="99" t="s">
        <v>1172</v>
      </c>
      <c r="C41" s="114"/>
      <c r="D41" s="162"/>
      <c r="E41" s="53"/>
      <c r="F41" s="59"/>
      <c r="G41" s="120"/>
      <c r="H41" s="115"/>
      <c r="I41" s="59"/>
      <c r="J41" s="53"/>
      <c r="K41" s="59"/>
      <c r="L41" s="59"/>
      <c r="M41" s="132"/>
      <c r="N41" s="53"/>
      <c r="O41" s="59"/>
      <c r="P41" s="115"/>
    </row>
    <row r="42" spans="1:18" x14ac:dyDescent="0.25">
      <c r="A42" s="8" t="s">
        <v>1333</v>
      </c>
      <c r="B42" s="99" t="s">
        <v>1366</v>
      </c>
      <c r="C42" s="114"/>
      <c r="D42" s="162"/>
      <c r="E42" s="53"/>
      <c r="F42" s="59"/>
      <c r="G42" s="120"/>
      <c r="H42" s="115"/>
      <c r="I42" s="59"/>
      <c r="J42" s="53"/>
      <c r="K42" s="59"/>
      <c r="L42" s="59"/>
      <c r="M42" s="132"/>
      <c r="N42" s="53"/>
      <c r="O42" s="59"/>
      <c r="P42" s="115"/>
    </row>
    <row r="43" spans="1:18" x14ac:dyDescent="0.25">
      <c r="A43" s="8"/>
      <c r="B43" s="105" t="s">
        <v>601</v>
      </c>
      <c r="C43" s="114"/>
      <c r="D43" s="162"/>
      <c r="E43" s="53"/>
      <c r="F43" s="59"/>
      <c r="G43" s="120"/>
      <c r="H43" s="115"/>
      <c r="I43" s="59"/>
      <c r="J43" s="53"/>
      <c r="K43" s="59"/>
      <c r="L43" s="59"/>
      <c r="M43" s="132"/>
      <c r="N43" s="53"/>
      <c r="O43" s="59"/>
      <c r="P43" s="115"/>
    </row>
    <row r="44" spans="1:18" x14ac:dyDescent="0.25">
      <c r="A44" s="19" t="s">
        <v>1353</v>
      </c>
      <c r="B44" s="30" t="s">
        <v>112</v>
      </c>
      <c r="C44" s="114">
        <f>+R44*0.05</f>
        <v>1256.0915741700828</v>
      </c>
      <c r="D44" s="162">
        <f>C44/8</f>
        <v>157.01144677126035</v>
      </c>
      <c r="E44" s="53">
        <f>+R44*0.075</f>
        <v>1884.1373612551242</v>
      </c>
      <c r="F44" s="163">
        <f>E44/8</f>
        <v>235.51717015689053</v>
      </c>
      <c r="G44" s="120">
        <f>+R44*0.105</f>
        <v>2637.7923057571738</v>
      </c>
      <c r="H44" s="162">
        <f>G44/8</f>
        <v>329.72403821964673</v>
      </c>
      <c r="I44" s="59">
        <f>+R44*1.04</f>
        <v>26126.704742737722</v>
      </c>
      <c r="J44" s="53">
        <f>+I44*0.075</f>
        <v>1959.502855705329</v>
      </c>
      <c r="K44" s="59">
        <f>I44/8</f>
        <v>3265.8380928422152</v>
      </c>
      <c r="L44" s="59">
        <f>J44/8</f>
        <v>244.93785696316613</v>
      </c>
      <c r="M44" s="132">
        <f>+I44*1.045</f>
        <v>27302.406456160919</v>
      </c>
      <c r="N44" s="53">
        <f>+M44*0.055</f>
        <v>1501.6323550888505</v>
      </c>
      <c r="O44" s="59">
        <f>M44/8</f>
        <v>3412.8008070201149</v>
      </c>
      <c r="P44" s="115">
        <f>N44/8</f>
        <v>187.70404438610632</v>
      </c>
      <c r="R44">
        <v>25121.831483401656</v>
      </c>
    </row>
    <row r="45" spans="1:18" x14ac:dyDescent="0.25">
      <c r="A45" s="8" t="s">
        <v>1333</v>
      </c>
      <c r="B45" s="103" t="s">
        <v>558</v>
      </c>
      <c r="C45" s="114"/>
      <c r="D45" s="162"/>
      <c r="E45" s="53"/>
      <c r="F45" s="59"/>
      <c r="G45" s="120"/>
      <c r="H45" s="115"/>
      <c r="I45" s="59"/>
      <c r="J45" s="53"/>
      <c r="K45" s="59"/>
      <c r="L45" s="59"/>
      <c r="M45" s="132"/>
      <c r="N45" s="53"/>
      <c r="O45" s="59"/>
      <c r="P45" s="115"/>
    </row>
    <row r="46" spans="1:18" x14ac:dyDescent="0.25">
      <c r="A46" s="8" t="s">
        <v>1333</v>
      </c>
      <c r="B46" s="99" t="s">
        <v>1367</v>
      </c>
      <c r="C46" s="114"/>
      <c r="D46" s="162"/>
      <c r="E46" s="53"/>
      <c r="F46" s="59"/>
      <c r="G46" s="120"/>
      <c r="H46" s="115"/>
      <c r="I46" s="59"/>
      <c r="J46" s="53"/>
      <c r="K46" s="59"/>
      <c r="L46" s="59"/>
      <c r="M46" s="132"/>
      <c r="N46" s="53"/>
      <c r="O46" s="59"/>
      <c r="P46" s="115"/>
    </row>
    <row r="47" spans="1:18" x14ac:dyDescent="0.25">
      <c r="A47" s="8" t="s">
        <v>1333</v>
      </c>
      <c r="B47" s="99" t="s">
        <v>1368</v>
      </c>
      <c r="C47" s="114"/>
      <c r="D47" s="162"/>
      <c r="E47" s="53"/>
      <c r="F47" s="59"/>
      <c r="G47" s="120"/>
      <c r="H47" s="115"/>
      <c r="I47" s="59"/>
      <c r="J47" s="53"/>
      <c r="K47" s="59"/>
      <c r="L47" s="59"/>
      <c r="M47" s="132"/>
      <c r="N47" s="53"/>
      <c r="O47" s="59"/>
      <c r="P47" s="115"/>
    </row>
    <row r="48" spans="1:18" x14ac:dyDescent="0.25">
      <c r="A48" s="8" t="s">
        <v>1333</v>
      </c>
      <c r="B48" s="99" t="s">
        <v>285</v>
      </c>
      <c r="C48" s="114"/>
      <c r="D48" s="162"/>
      <c r="E48" s="53"/>
      <c r="F48" s="59"/>
      <c r="G48" s="120"/>
      <c r="H48" s="115"/>
      <c r="I48" s="59"/>
      <c r="J48" s="53"/>
      <c r="K48" s="59"/>
      <c r="L48" s="59"/>
      <c r="M48" s="132"/>
      <c r="N48" s="53"/>
      <c r="O48" s="59"/>
      <c r="P48" s="115"/>
    </row>
    <row r="49" spans="1:18" x14ac:dyDescent="0.25">
      <c r="A49" s="7"/>
      <c r="B49" s="99" t="s">
        <v>1369</v>
      </c>
      <c r="C49" s="114"/>
      <c r="D49" s="162"/>
      <c r="E49" s="53"/>
      <c r="F49" s="59"/>
      <c r="G49" s="120"/>
      <c r="H49" s="115"/>
      <c r="I49" s="59"/>
      <c r="J49" s="53"/>
      <c r="K49" s="59"/>
      <c r="L49" s="59"/>
      <c r="M49" s="132"/>
      <c r="N49" s="53"/>
      <c r="O49" s="59"/>
      <c r="P49" s="115"/>
    </row>
    <row r="50" spans="1:18" x14ac:dyDescent="0.25">
      <c r="A50" s="8" t="s">
        <v>1333</v>
      </c>
      <c r="B50" s="99" t="s">
        <v>290</v>
      </c>
      <c r="C50" s="114"/>
      <c r="D50" s="162"/>
      <c r="E50" s="53"/>
      <c r="F50" s="59"/>
      <c r="G50" s="120"/>
      <c r="H50" s="115"/>
      <c r="I50" s="59"/>
      <c r="J50" s="53"/>
      <c r="K50" s="59"/>
      <c r="L50" s="59"/>
      <c r="M50" s="132"/>
      <c r="N50" s="53"/>
      <c r="O50" s="59"/>
      <c r="P50" s="115"/>
    </row>
    <row r="51" spans="1:18" x14ac:dyDescent="0.25">
      <c r="A51" s="8" t="s">
        <v>1333</v>
      </c>
      <c r="B51" s="99" t="s">
        <v>605</v>
      </c>
      <c r="C51" s="114"/>
      <c r="D51" s="162"/>
      <c r="E51" s="53"/>
      <c r="F51" s="59"/>
      <c r="G51" s="120"/>
      <c r="H51" s="115"/>
      <c r="I51" s="59"/>
      <c r="J51" s="53"/>
      <c r="K51" s="59"/>
      <c r="L51" s="59"/>
      <c r="M51" s="132"/>
      <c r="N51" s="53"/>
      <c r="O51" s="59"/>
      <c r="P51" s="115"/>
    </row>
    <row r="52" spans="1:18" x14ac:dyDescent="0.25">
      <c r="A52" s="8" t="s">
        <v>1333</v>
      </c>
      <c r="B52" s="99" t="s">
        <v>1370</v>
      </c>
      <c r="C52" s="114"/>
      <c r="D52" s="162"/>
      <c r="E52" s="53"/>
      <c r="F52" s="59"/>
      <c r="G52" s="120"/>
      <c r="H52" s="115"/>
      <c r="I52" s="59"/>
      <c r="J52" s="53"/>
      <c r="K52" s="59"/>
      <c r="L52" s="59"/>
      <c r="M52" s="132"/>
      <c r="N52" s="53"/>
      <c r="O52" s="59"/>
      <c r="P52" s="115"/>
    </row>
    <row r="53" spans="1:18" x14ac:dyDescent="0.25">
      <c r="A53" s="8" t="s">
        <v>1333</v>
      </c>
      <c r="B53" s="99" t="s">
        <v>741</v>
      </c>
      <c r="C53" s="114"/>
      <c r="D53" s="162"/>
      <c r="E53" s="53"/>
      <c r="F53" s="59"/>
      <c r="G53" s="120"/>
      <c r="H53" s="115"/>
      <c r="I53" s="59"/>
      <c r="J53" s="53"/>
      <c r="K53" s="59"/>
      <c r="L53" s="59"/>
      <c r="M53" s="132"/>
      <c r="N53" s="53"/>
      <c r="O53" s="59"/>
      <c r="P53" s="115"/>
    </row>
    <row r="54" spans="1:18" x14ac:dyDescent="0.25">
      <c r="A54" s="19" t="s">
        <v>1353</v>
      </c>
      <c r="B54" s="30" t="s">
        <v>113</v>
      </c>
      <c r="C54" s="114">
        <f>+R54*0.05</f>
        <v>1192.1580837368856</v>
      </c>
      <c r="D54" s="162">
        <f>C54/8</f>
        <v>149.0197604671107</v>
      </c>
      <c r="E54" s="53">
        <f>+R54*0.075</f>
        <v>1788.2371256053284</v>
      </c>
      <c r="F54" s="163">
        <f>E54/8</f>
        <v>223.52964070066605</v>
      </c>
      <c r="G54" s="120">
        <f>+R54*0.105</f>
        <v>2503.5319758474598</v>
      </c>
      <c r="H54" s="162">
        <f>G54/8</f>
        <v>312.94149698093247</v>
      </c>
      <c r="I54" s="59">
        <f>+R54*1.04</f>
        <v>24796.88814172722</v>
      </c>
      <c r="J54" s="53">
        <f>+I54*0.075</f>
        <v>1859.7666106295414</v>
      </c>
      <c r="K54" s="59">
        <f>I54/8</f>
        <v>3099.6110177159026</v>
      </c>
      <c r="L54" s="59">
        <f>J54/8</f>
        <v>232.47082632869268</v>
      </c>
      <c r="M54" s="132">
        <f>+I54*1.045</f>
        <v>25912.748108104945</v>
      </c>
      <c r="N54" s="53">
        <f>+M54*0.055</f>
        <v>1425.2011459457719</v>
      </c>
      <c r="O54" s="59">
        <f>M54/8</f>
        <v>3239.0935135131181</v>
      </c>
      <c r="P54" s="115">
        <f>N54/8</f>
        <v>178.15014324322149</v>
      </c>
      <c r="R54">
        <v>23843.161674737712</v>
      </c>
    </row>
    <row r="55" spans="1:18" x14ac:dyDescent="0.25">
      <c r="A55" s="8" t="s">
        <v>1333</v>
      </c>
      <c r="B55" s="103" t="s">
        <v>558</v>
      </c>
      <c r="C55" s="114"/>
      <c r="D55" s="162"/>
      <c r="E55" s="53"/>
      <c r="F55" s="59"/>
      <c r="G55" s="120"/>
      <c r="H55" s="115"/>
      <c r="I55" s="59"/>
      <c r="J55" s="53"/>
      <c r="K55" s="59"/>
      <c r="L55" s="59"/>
      <c r="M55" s="132"/>
      <c r="N55" s="53"/>
      <c r="O55" s="59"/>
      <c r="P55" s="115"/>
    </row>
    <row r="56" spans="1:18" x14ac:dyDescent="0.25">
      <c r="A56" s="8" t="s">
        <v>1333</v>
      </c>
      <c r="B56" s="99" t="s">
        <v>1371</v>
      </c>
      <c r="C56" s="114"/>
      <c r="D56" s="162"/>
      <c r="E56" s="53"/>
      <c r="F56" s="59"/>
      <c r="G56" s="120"/>
      <c r="H56" s="115"/>
      <c r="I56" s="59"/>
      <c r="J56" s="53"/>
      <c r="K56" s="59"/>
      <c r="L56" s="59"/>
      <c r="M56" s="132"/>
      <c r="N56" s="53"/>
      <c r="O56" s="59"/>
      <c r="P56" s="115"/>
    </row>
    <row r="57" spans="1:18" x14ac:dyDescent="0.25">
      <c r="A57" s="8" t="s">
        <v>1333</v>
      </c>
      <c r="B57" s="99" t="s">
        <v>1372</v>
      </c>
      <c r="C57" s="114"/>
      <c r="D57" s="162"/>
      <c r="E57" s="53"/>
      <c r="F57" s="59"/>
      <c r="G57" s="120"/>
      <c r="H57" s="115"/>
      <c r="I57" s="59"/>
      <c r="J57" s="53"/>
      <c r="K57" s="59"/>
      <c r="L57" s="59"/>
      <c r="M57" s="132"/>
      <c r="N57" s="53"/>
      <c r="O57" s="59"/>
      <c r="P57" s="115"/>
    </row>
    <row r="58" spans="1:18" x14ac:dyDescent="0.25">
      <c r="A58" s="8" t="s">
        <v>1333</v>
      </c>
      <c r="B58" s="99" t="s">
        <v>1373</v>
      </c>
      <c r="C58" s="114"/>
      <c r="D58" s="162"/>
      <c r="E58" s="53"/>
      <c r="F58" s="59"/>
      <c r="G58" s="120"/>
      <c r="H58" s="115"/>
      <c r="I58" s="59"/>
      <c r="J58" s="53"/>
      <c r="K58" s="59"/>
      <c r="L58" s="59"/>
      <c r="M58" s="132"/>
      <c r="N58" s="53"/>
      <c r="O58" s="59"/>
      <c r="P58" s="115"/>
    </row>
    <row r="59" spans="1:18" x14ac:dyDescent="0.25">
      <c r="A59" s="8" t="s">
        <v>1333</v>
      </c>
      <c r="B59" s="99" t="s">
        <v>1374</v>
      </c>
      <c r="C59" s="114"/>
      <c r="D59" s="162"/>
      <c r="E59" s="53"/>
      <c r="F59" s="59"/>
      <c r="G59" s="120"/>
      <c r="H59" s="115"/>
      <c r="I59" s="59"/>
      <c r="J59" s="53"/>
      <c r="K59" s="59"/>
      <c r="L59" s="59"/>
      <c r="M59" s="132"/>
      <c r="N59" s="53"/>
      <c r="O59" s="59"/>
      <c r="P59" s="115"/>
    </row>
    <row r="60" spans="1:18" x14ac:dyDescent="0.25">
      <c r="A60" s="8" t="s">
        <v>1333</v>
      </c>
      <c r="B60" s="99" t="s">
        <v>1375</v>
      </c>
      <c r="C60" s="114"/>
      <c r="D60" s="162"/>
      <c r="E60" s="53"/>
      <c r="F60" s="59"/>
      <c r="G60" s="120"/>
      <c r="H60" s="115"/>
      <c r="I60" s="59"/>
      <c r="J60" s="53"/>
      <c r="K60" s="59"/>
      <c r="L60" s="59"/>
      <c r="M60" s="132"/>
      <c r="N60" s="53"/>
      <c r="O60" s="59"/>
      <c r="P60" s="115"/>
    </row>
    <row r="61" spans="1:18" x14ac:dyDescent="0.25">
      <c r="A61" s="8"/>
      <c r="B61" s="105" t="s">
        <v>907</v>
      </c>
      <c r="C61" s="114"/>
      <c r="D61" s="162"/>
      <c r="E61" s="53"/>
      <c r="F61" s="59"/>
      <c r="G61" s="120"/>
      <c r="H61" s="115"/>
      <c r="I61" s="59"/>
      <c r="J61" s="53"/>
      <c r="K61" s="59"/>
      <c r="L61" s="59"/>
      <c r="M61" s="132"/>
      <c r="N61" s="53"/>
      <c r="O61" s="59"/>
      <c r="P61" s="115"/>
    </row>
    <row r="62" spans="1:18" x14ac:dyDescent="0.25">
      <c r="A62" s="19">
        <v>4</v>
      </c>
      <c r="B62" s="30" t="s">
        <v>141</v>
      </c>
      <c r="C62" s="114">
        <f>+R62*0.05</f>
        <v>1355.7748913793612</v>
      </c>
      <c r="D62" s="162">
        <f>C62/8</f>
        <v>169.47186142242015</v>
      </c>
      <c r="E62" s="53">
        <f>+R62*0.075</f>
        <v>2033.6623370690413</v>
      </c>
      <c r="F62" s="163">
        <f>E62/8</f>
        <v>254.20779213363016</v>
      </c>
      <c r="G62" s="120">
        <f>+R62*0.105</f>
        <v>2847.1272718966579</v>
      </c>
      <c r="H62" s="162">
        <f>G62/8</f>
        <v>355.89090898708224</v>
      </c>
      <c r="I62" s="59">
        <f>+R62*1.04</f>
        <v>28200.117740690708</v>
      </c>
      <c r="J62" s="53">
        <f>+I62*0.075</f>
        <v>2115.0088305518029</v>
      </c>
      <c r="K62" s="59">
        <f>I62/8</f>
        <v>3525.0147175863385</v>
      </c>
      <c r="L62" s="59">
        <f>J62/8</f>
        <v>264.37610381897537</v>
      </c>
      <c r="M62" s="132">
        <f>+I62*1.045</f>
        <v>29469.12303902179</v>
      </c>
      <c r="N62" s="53">
        <f>+M62*0.055</f>
        <v>1620.8017671461985</v>
      </c>
      <c r="O62" s="59">
        <f>M62/8</f>
        <v>3683.6403798777237</v>
      </c>
      <c r="P62" s="115">
        <f>N62/8</f>
        <v>202.60022089327481</v>
      </c>
      <c r="R62">
        <v>27115.49782758722</v>
      </c>
    </row>
    <row r="63" spans="1:18" x14ac:dyDescent="0.25">
      <c r="A63" s="8" t="s">
        <v>1333</v>
      </c>
      <c r="B63" s="103" t="s">
        <v>558</v>
      </c>
      <c r="C63" s="114"/>
      <c r="D63" s="162"/>
      <c r="E63" s="53"/>
      <c r="F63" s="59"/>
      <c r="G63" s="120"/>
      <c r="H63" s="115"/>
      <c r="I63" s="59"/>
      <c r="J63" s="53"/>
      <c r="K63" s="59"/>
      <c r="L63" s="59"/>
      <c r="M63" s="132"/>
      <c r="N63" s="53"/>
      <c r="O63" s="59"/>
      <c r="P63" s="115"/>
    </row>
    <row r="64" spans="1:18" x14ac:dyDescent="0.25">
      <c r="A64" s="8" t="s">
        <v>1333</v>
      </c>
      <c r="B64" s="99" t="s">
        <v>977</v>
      </c>
      <c r="C64" s="114"/>
      <c r="D64" s="162"/>
      <c r="E64" s="53"/>
      <c r="F64" s="59"/>
      <c r="G64" s="120"/>
      <c r="H64" s="115"/>
      <c r="I64" s="59"/>
      <c r="J64" s="53"/>
      <c r="K64" s="59"/>
      <c r="L64" s="59"/>
      <c r="M64" s="132"/>
      <c r="N64" s="53"/>
      <c r="O64" s="59"/>
      <c r="P64" s="115"/>
    </row>
    <row r="65" spans="1:18" x14ac:dyDescent="0.25">
      <c r="A65" s="8" t="s">
        <v>1333</v>
      </c>
      <c r="B65" s="99" t="s">
        <v>978</v>
      </c>
      <c r="C65" s="114"/>
      <c r="D65" s="162"/>
      <c r="E65" s="53"/>
      <c r="F65" s="59"/>
      <c r="G65" s="120"/>
      <c r="H65" s="115"/>
      <c r="I65" s="59"/>
      <c r="J65" s="53"/>
      <c r="K65" s="59"/>
      <c r="L65" s="59"/>
      <c r="M65" s="132"/>
      <c r="N65" s="53"/>
      <c r="O65" s="59"/>
      <c r="P65" s="115"/>
    </row>
    <row r="66" spans="1:18" x14ac:dyDescent="0.25">
      <c r="A66" s="19">
        <v>5</v>
      </c>
      <c r="B66" s="30" t="s">
        <v>142</v>
      </c>
      <c r="C66" s="114">
        <f>+R66*0.05</f>
        <v>1256.0915741700828</v>
      </c>
      <c r="D66" s="162">
        <f>C66/8</f>
        <v>157.01144677126035</v>
      </c>
      <c r="E66" s="53">
        <f>+R66*0.075</f>
        <v>1884.1373612551242</v>
      </c>
      <c r="F66" s="163">
        <f>E66/8</f>
        <v>235.51717015689053</v>
      </c>
      <c r="G66" s="120">
        <f>+R66*0.105</f>
        <v>2637.7923057571738</v>
      </c>
      <c r="H66" s="162">
        <f>G66/8</f>
        <v>329.72403821964673</v>
      </c>
      <c r="I66" s="59">
        <f>+R66*1.04</f>
        <v>26126.704742737722</v>
      </c>
      <c r="J66" s="53">
        <f>+I66*0.075</f>
        <v>1959.502855705329</v>
      </c>
      <c r="K66" s="59">
        <f>I66/8</f>
        <v>3265.8380928422152</v>
      </c>
      <c r="L66" s="59">
        <f>J66/8</f>
        <v>244.93785696316613</v>
      </c>
      <c r="M66" s="132">
        <f>+I66*1.045</f>
        <v>27302.406456160919</v>
      </c>
      <c r="N66" s="53">
        <f>+M66*0.055</f>
        <v>1501.6323550888505</v>
      </c>
      <c r="O66" s="59">
        <f>M66/8</f>
        <v>3412.8008070201149</v>
      </c>
      <c r="P66" s="115">
        <f>N66/8</f>
        <v>187.70404438610632</v>
      </c>
      <c r="R66">
        <v>25121.831483401656</v>
      </c>
    </row>
    <row r="67" spans="1:18" x14ac:dyDescent="0.25">
      <c r="A67" s="8" t="s">
        <v>1333</v>
      </c>
      <c r="B67" s="103" t="s">
        <v>558</v>
      </c>
      <c r="C67" s="114"/>
      <c r="D67" s="162"/>
      <c r="E67" s="53"/>
      <c r="F67" s="59"/>
      <c r="G67" s="120"/>
      <c r="H67" s="115"/>
      <c r="I67" s="59"/>
      <c r="J67" s="53"/>
      <c r="K67" s="59"/>
      <c r="L67" s="59"/>
      <c r="M67" s="132"/>
      <c r="N67" s="53"/>
      <c r="O67" s="59"/>
      <c r="P67" s="115"/>
    </row>
    <row r="68" spans="1:18" x14ac:dyDescent="0.25">
      <c r="A68" s="8" t="s">
        <v>1333</v>
      </c>
      <c r="B68" s="99" t="s">
        <v>979</v>
      </c>
      <c r="C68" s="114"/>
      <c r="D68" s="162"/>
      <c r="E68" s="53"/>
      <c r="F68" s="59"/>
      <c r="G68" s="120"/>
      <c r="H68" s="115"/>
      <c r="I68" s="59"/>
      <c r="J68" s="53"/>
      <c r="K68" s="59"/>
      <c r="L68" s="59"/>
      <c r="M68" s="132"/>
      <c r="N68" s="53"/>
      <c r="O68" s="59"/>
      <c r="P68" s="115"/>
    </row>
    <row r="69" spans="1:18" x14ac:dyDescent="0.25">
      <c r="A69" s="8" t="s">
        <v>1333</v>
      </c>
      <c r="B69" s="99" t="s">
        <v>980</v>
      </c>
      <c r="C69" s="114"/>
      <c r="D69" s="162"/>
      <c r="E69" s="53"/>
      <c r="F69" s="59"/>
      <c r="G69" s="120"/>
      <c r="H69" s="115"/>
      <c r="I69" s="59"/>
      <c r="J69" s="53"/>
      <c r="K69" s="59"/>
      <c r="L69" s="59"/>
      <c r="M69" s="132"/>
      <c r="N69" s="53"/>
      <c r="O69" s="59"/>
      <c r="P69" s="115"/>
    </row>
    <row r="70" spans="1:18" x14ac:dyDescent="0.25">
      <c r="A70" s="8" t="s">
        <v>1333</v>
      </c>
      <c r="B70" s="99" t="s">
        <v>208</v>
      </c>
      <c r="C70" s="114"/>
      <c r="D70" s="162"/>
      <c r="E70" s="53"/>
      <c r="F70" s="59"/>
      <c r="G70" s="120"/>
      <c r="H70" s="115"/>
      <c r="I70" s="59"/>
      <c r="J70" s="53"/>
      <c r="K70" s="59"/>
      <c r="L70" s="59"/>
      <c r="M70" s="132"/>
      <c r="N70" s="53"/>
      <c r="O70" s="59"/>
      <c r="P70" s="115"/>
    </row>
    <row r="71" spans="1:18" x14ac:dyDescent="0.25">
      <c r="A71" s="8" t="s">
        <v>1333</v>
      </c>
      <c r="B71" s="99" t="s">
        <v>209</v>
      </c>
      <c r="C71" s="114"/>
      <c r="D71" s="162"/>
      <c r="E71" s="53"/>
      <c r="F71" s="59"/>
      <c r="G71" s="120"/>
      <c r="H71" s="115"/>
      <c r="I71" s="59"/>
      <c r="J71" s="53"/>
      <c r="K71" s="59"/>
      <c r="L71" s="59"/>
      <c r="M71" s="132"/>
      <c r="N71" s="53"/>
      <c r="O71" s="59"/>
      <c r="P71" s="115"/>
    </row>
    <row r="72" spans="1:18" x14ac:dyDescent="0.25">
      <c r="A72" s="19">
        <v>6</v>
      </c>
      <c r="B72" s="30" t="s">
        <v>970</v>
      </c>
      <c r="C72" s="114">
        <f>+R72*0.05</f>
        <v>1192.1580837368856</v>
      </c>
      <c r="D72" s="162">
        <f>C72/8</f>
        <v>149.0197604671107</v>
      </c>
      <c r="E72" s="53">
        <f>+R72*0.075</f>
        <v>1788.2371256053284</v>
      </c>
      <c r="F72" s="163">
        <f>E72/8</f>
        <v>223.52964070066605</v>
      </c>
      <c r="G72" s="120">
        <f>+R72*0.105</f>
        <v>2503.5319758474598</v>
      </c>
      <c r="H72" s="162">
        <f>G72/8</f>
        <v>312.94149698093247</v>
      </c>
      <c r="I72" s="59">
        <f>+R72*1.04</f>
        <v>24796.88814172722</v>
      </c>
      <c r="J72" s="53">
        <f>+I72*0.075</f>
        <v>1859.7666106295414</v>
      </c>
      <c r="K72" s="59">
        <f>I72/8</f>
        <v>3099.6110177159026</v>
      </c>
      <c r="L72" s="59">
        <f>J72/8</f>
        <v>232.47082632869268</v>
      </c>
      <c r="M72" s="132">
        <f>+I72*1.045</f>
        <v>25912.748108104945</v>
      </c>
      <c r="N72" s="53">
        <f>+M72*0.055</f>
        <v>1425.2011459457719</v>
      </c>
      <c r="O72" s="59">
        <f>M72/8</f>
        <v>3239.0935135131181</v>
      </c>
      <c r="P72" s="115">
        <f>N72/8</f>
        <v>178.15014324322149</v>
      </c>
      <c r="R72">
        <v>23843.161674737712</v>
      </c>
    </row>
    <row r="73" spans="1:18" ht="25.5" customHeight="1" x14ac:dyDescent="0.25">
      <c r="A73" s="8" t="s">
        <v>1333</v>
      </c>
      <c r="B73" s="103" t="s">
        <v>587</v>
      </c>
      <c r="C73" s="114"/>
      <c r="D73" s="162"/>
      <c r="E73" s="53"/>
      <c r="F73" s="59"/>
      <c r="G73" s="120"/>
      <c r="H73" s="115"/>
      <c r="I73" s="59"/>
      <c r="J73" s="53"/>
      <c r="K73" s="59"/>
      <c r="L73" s="59"/>
      <c r="M73" s="132"/>
      <c r="N73" s="53"/>
      <c r="O73" s="59"/>
      <c r="P73" s="115"/>
    </row>
    <row r="74" spans="1:18" x14ac:dyDescent="0.25">
      <c r="A74" s="8"/>
      <c r="B74" s="105" t="s">
        <v>1334</v>
      </c>
      <c r="C74" s="114"/>
      <c r="D74" s="162"/>
      <c r="E74" s="53"/>
      <c r="F74" s="59"/>
      <c r="G74" s="120"/>
      <c r="H74" s="115"/>
      <c r="I74" s="59"/>
      <c r="J74" s="53"/>
      <c r="K74" s="59"/>
      <c r="L74" s="59"/>
      <c r="M74" s="132"/>
      <c r="N74" s="53"/>
      <c r="O74" s="59"/>
      <c r="P74" s="115"/>
    </row>
    <row r="75" spans="1:18" ht="12.75" customHeight="1" x14ac:dyDescent="0.25">
      <c r="A75" s="2">
        <v>7</v>
      </c>
      <c r="B75" s="98" t="s">
        <v>114</v>
      </c>
      <c r="C75" s="114"/>
      <c r="D75" s="162"/>
      <c r="E75" s="53"/>
      <c r="F75" s="59"/>
      <c r="G75" s="120"/>
      <c r="H75" s="115"/>
      <c r="I75" s="59"/>
      <c r="J75" s="53"/>
      <c r="K75" s="59"/>
      <c r="L75" s="59"/>
      <c r="M75" s="132"/>
      <c r="N75" s="53"/>
      <c r="O75" s="59"/>
      <c r="P75" s="115"/>
    </row>
    <row r="76" spans="1:18" x14ac:dyDescent="0.25">
      <c r="A76" s="8"/>
      <c r="B76" s="105" t="s">
        <v>602</v>
      </c>
      <c r="C76" s="114"/>
      <c r="D76" s="162"/>
      <c r="E76" s="53"/>
      <c r="F76" s="59"/>
      <c r="G76" s="120"/>
      <c r="H76" s="115"/>
      <c r="I76" s="59"/>
      <c r="J76" s="53"/>
      <c r="K76" s="59"/>
      <c r="L76" s="59"/>
      <c r="M76" s="132"/>
      <c r="N76" s="53"/>
      <c r="O76" s="59"/>
      <c r="P76" s="115"/>
    </row>
    <row r="77" spans="1:18" x14ac:dyDescent="0.25">
      <c r="A77" s="8"/>
      <c r="B77" s="105" t="s">
        <v>1290</v>
      </c>
      <c r="C77" s="114"/>
      <c r="D77" s="162"/>
      <c r="E77" s="53"/>
      <c r="F77" s="59"/>
      <c r="G77" s="120"/>
      <c r="H77" s="115"/>
      <c r="I77" s="59"/>
      <c r="J77" s="53"/>
      <c r="K77" s="59"/>
      <c r="L77" s="59"/>
      <c r="M77" s="132"/>
      <c r="N77" s="53"/>
      <c r="O77" s="59"/>
      <c r="P77" s="115"/>
    </row>
    <row r="78" spans="1:18" x14ac:dyDescent="0.25">
      <c r="A78" s="19">
        <v>8</v>
      </c>
      <c r="B78" s="30" t="s">
        <v>653</v>
      </c>
      <c r="C78" s="114">
        <f>+R78*0.05</f>
        <v>1355.7517105515408</v>
      </c>
      <c r="D78" s="162">
        <f>C78/8</f>
        <v>169.4689638189426</v>
      </c>
      <c r="E78" s="53">
        <f>+R78*0.075</f>
        <v>2033.6275658273112</v>
      </c>
      <c r="F78" s="163">
        <f>E78/8</f>
        <v>254.2034457284139</v>
      </c>
      <c r="G78" s="120">
        <f>+R78*0.105</f>
        <v>2847.0785921582356</v>
      </c>
      <c r="H78" s="162">
        <f>G78/8</f>
        <v>355.88482401977944</v>
      </c>
      <c r="I78" s="59">
        <f>+R78*1.04</f>
        <v>28199.635579472048</v>
      </c>
      <c r="J78" s="53">
        <f>+I78*0.075</f>
        <v>2114.9726684604034</v>
      </c>
      <c r="K78" s="59">
        <f>I78/8</f>
        <v>3524.9544474340059</v>
      </c>
      <c r="L78" s="59">
        <f>J78/8</f>
        <v>264.37158355755042</v>
      </c>
      <c r="M78" s="132">
        <f>+I78*1.045</f>
        <v>29468.619180548289</v>
      </c>
      <c r="N78" s="53">
        <f>+M78*0.055</f>
        <v>1620.7740549301559</v>
      </c>
      <c r="O78" s="59">
        <f>M78/8</f>
        <v>3683.5773975685361</v>
      </c>
      <c r="P78" s="115">
        <f>N78/8</f>
        <v>202.59675686626949</v>
      </c>
      <c r="R78">
        <v>27115.034211030816</v>
      </c>
    </row>
    <row r="79" spans="1:18" x14ac:dyDescent="0.25">
      <c r="A79" s="8" t="s">
        <v>461</v>
      </c>
      <c r="B79" s="99" t="s">
        <v>210</v>
      </c>
      <c r="C79" s="114"/>
      <c r="D79" s="162"/>
      <c r="E79" s="53"/>
      <c r="F79" s="59"/>
      <c r="G79" s="120"/>
      <c r="H79" s="115"/>
      <c r="I79" s="59"/>
      <c r="J79" s="53"/>
      <c r="K79" s="59"/>
      <c r="L79" s="59"/>
      <c r="M79" s="132"/>
      <c r="N79" s="53"/>
      <c r="O79" s="59"/>
      <c r="P79" s="115"/>
    </row>
    <row r="80" spans="1:18" x14ac:dyDescent="0.25">
      <c r="A80" s="19">
        <v>9</v>
      </c>
      <c r="B80" s="30" t="s">
        <v>968</v>
      </c>
      <c r="C80" s="114">
        <f>+R80*0.05</f>
        <v>1256.2582308735698</v>
      </c>
      <c r="D80" s="162">
        <f>C80/8</f>
        <v>157.03227885919623</v>
      </c>
      <c r="E80" s="53">
        <f>+R80*0.075</f>
        <v>1884.3873463103544</v>
      </c>
      <c r="F80" s="163">
        <f>E80/8</f>
        <v>235.54841828879429</v>
      </c>
      <c r="G80" s="120">
        <f>+R80*0.105</f>
        <v>2638.1422848344964</v>
      </c>
      <c r="H80" s="162">
        <f>G80/8</f>
        <v>329.76778560431205</v>
      </c>
      <c r="I80" s="59">
        <f>+R80*1.04</f>
        <v>26130.171202170251</v>
      </c>
      <c r="J80" s="53">
        <f>+I80*0.075</f>
        <v>1959.7628401627687</v>
      </c>
      <c r="K80" s="59">
        <f>I80/8</f>
        <v>3266.2714002712814</v>
      </c>
      <c r="L80" s="59">
        <f>J80/8</f>
        <v>244.97035502034609</v>
      </c>
      <c r="M80" s="132">
        <f>+I80*1.045</f>
        <v>27306.028906267911</v>
      </c>
      <c r="N80" s="53">
        <f>+M80*0.055</f>
        <v>1501.8315898447352</v>
      </c>
      <c r="O80" s="59">
        <f>M80/8</f>
        <v>3413.2536132834889</v>
      </c>
      <c r="P80" s="115">
        <f>N80/8</f>
        <v>187.7289487305919</v>
      </c>
      <c r="R80">
        <v>25125.164617471393</v>
      </c>
    </row>
    <row r="81" spans="1:18" x14ac:dyDescent="0.25">
      <c r="A81" s="8" t="s">
        <v>461</v>
      </c>
      <c r="B81" s="99" t="s">
        <v>211</v>
      </c>
      <c r="C81" s="114"/>
      <c r="D81" s="162"/>
      <c r="E81" s="53"/>
      <c r="F81" s="59"/>
      <c r="G81" s="120"/>
      <c r="H81" s="115"/>
      <c r="I81" s="59"/>
      <c r="J81" s="53"/>
      <c r="K81" s="59"/>
      <c r="L81" s="59"/>
      <c r="M81" s="132"/>
      <c r="N81" s="53"/>
      <c r="O81" s="59"/>
      <c r="P81" s="115"/>
    </row>
    <row r="82" spans="1:18" x14ac:dyDescent="0.25">
      <c r="A82" s="8"/>
      <c r="B82" s="105" t="s">
        <v>603</v>
      </c>
      <c r="C82" s="114"/>
      <c r="D82" s="162"/>
      <c r="E82" s="53"/>
      <c r="F82" s="59"/>
      <c r="G82" s="120"/>
      <c r="H82" s="115"/>
      <c r="I82" s="59"/>
      <c r="J82" s="53"/>
      <c r="K82" s="59"/>
      <c r="L82" s="59"/>
      <c r="M82" s="132"/>
      <c r="N82" s="53"/>
      <c r="O82" s="59"/>
      <c r="P82" s="115"/>
    </row>
    <row r="83" spans="1:18" x14ac:dyDescent="0.25">
      <c r="A83" s="19">
        <v>10</v>
      </c>
      <c r="B83" s="30" t="s">
        <v>653</v>
      </c>
      <c r="C83" s="114">
        <f>+R83*0.05</f>
        <v>1355.7517105515408</v>
      </c>
      <c r="D83" s="162">
        <f>C83/8</f>
        <v>169.4689638189426</v>
      </c>
      <c r="E83" s="53">
        <f>+R83*0.075</f>
        <v>2033.6275658273112</v>
      </c>
      <c r="F83" s="163">
        <f>E83/8</f>
        <v>254.2034457284139</v>
      </c>
      <c r="G83" s="120">
        <f>+R83*0.105</f>
        <v>2847.0785921582356</v>
      </c>
      <c r="H83" s="162">
        <f>G83/8</f>
        <v>355.88482401977944</v>
      </c>
      <c r="I83" s="59">
        <f>+R83*1.04</f>
        <v>28199.635579472048</v>
      </c>
      <c r="J83" s="53">
        <f>+I83*0.075</f>
        <v>2114.9726684604034</v>
      </c>
      <c r="K83" s="59">
        <f>I83/8</f>
        <v>3524.9544474340059</v>
      </c>
      <c r="L83" s="59">
        <f>J83/8</f>
        <v>264.37158355755042</v>
      </c>
      <c r="M83" s="132">
        <f>+I83*1.045</f>
        <v>29468.619180548289</v>
      </c>
      <c r="N83" s="53">
        <f>+M83*0.055</f>
        <v>1620.7740549301559</v>
      </c>
      <c r="O83" s="59">
        <f>M83/8</f>
        <v>3683.5773975685361</v>
      </c>
      <c r="P83" s="115">
        <f>N83/8</f>
        <v>202.59675686626949</v>
      </c>
      <c r="R83">
        <v>27115.034211030816</v>
      </c>
    </row>
    <row r="84" spans="1:18" x14ac:dyDescent="0.25">
      <c r="A84" s="8" t="s">
        <v>461</v>
      </c>
      <c r="B84" s="99" t="s">
        <v>212</v>
      </c>
      <c r="C84" s="114"/>
      <c r="D84" s="162"/>
      <c r="E84" s="53"/>
      <c r="F84" s="59"/>
      <c r="G84" s="120"/>
      <c r="H84" s="115"/>
      <c r="I84" s="59"/>
      <c r="J84" s="53"/>
      <c r="K84" s="59"/>
      <c r="L84" s="59"/>
      <c r="M84" s="132"/>
      <c r="N84" s="53"/>
      <c r="O84" s="59"/>
      <c r="P84" s="115"/>
    </row>
    <row r="85" spans="1:18" x14ac:dyDescent="0.25">
      <c r="A85" s="19">
        <v>11</v>
      </c>
      <c r="B85" s="30" t="s">
        <v>970</v>
      </c>
      <c r="C85" s="114">
        <f>+R85*0.05</f>
        <v>1192.1580837368856</v>
      </c>
      <c r="D85" s="162">
        <f>C85/8</f>
        <v>149.0197604671107</v>
      </c>
      <c r="E85" s="53">
        <f>+R85*0.075</f>
        <v>1788.2371256053284</v>
      </c>
      <c r="F85" s="163">
        <f>E85/8</f>
        <v>223.52964070066605</v>
      </c>
      <c r="G85" s="120">
        <f>+R85*0.105</f>
        <v>2503.5319758474598</v>
      </c>
      <c r="H85" s="162">
        <f>G85/8</f>
        <v>312.94149698093247</v>
      </c>
      <c r="I85" s="59">
        <f>+R85*1.04</f>
        <v>24796.88814172722</v>
      </c>
      <c r="J85" s="53">
        <f>+I85*0.075</f>
        <v>1859.7666106295414</v>
      </c>
      <c r="K85" s="59">
        <f>I85/8</f>
        <v>3099.6110177159026</v>
      </c>
      <c r="L85" s="59">
        <f>J85/8</f>
        <v>232.47082632869268</v>
      </c>
      <c r="M85" s="132">
        <f>+I85*1.045</f>
        <v>25912.748108104945</v>
      </c>
      <c r="N85" s="53">
        <f>+M85*0.055</f>
        <v>1425.2011459457719</v>
      </c>
      <c r="O85" s="59">
        <f>M85/8</f>
        <v>3239.0935135131181</v>
      </c>
      <c r="P85" s="115">
        <f>N85/8</f>
        <v>178.15014324322149</v>
      </c>
      <c r="R85">
        <v>23843.161674737712</v>
      </c>
    </row>
    <row r="86" spans="1:18" x14ac:dyDescent="0.25">
      <c r="A86" s="8" t="s">
        <v>461</v>
      </c>
      <c r="B86" s="99" t="s">
        <v>213</v>
      </c>
      <c r="C86" s="114"/>
      <c r="D86" s="162"/>
      <c r="E86" s="53"/>
      <c r="F86" s="59"/>
      <c r="G86" s="120"/>
      <c r="H86" s="115"/>
      <c r="I86" s="59"/>
      <c r="J86" s="53"/>
      <c r="K86" s="59"/>
      <c r="L86" s="59"/>
      <c r="M86" s="132"/>
      <c r="N86" s="53"/>
      <c r="O86" s="59"/>
      <c r="P86" s="115"/>
    </row>
    <row r="87" spans="1:18" x14ac:dyDescent="0.25">
      <c r="A87" s="8"/>
      <c r="B87" s="105" t="s">
        <v>1332</v>
      </c>
      <c r="C87" s="114"/>
      <c r="D87" s="162"/>
      <c r="E87" s="53"/>
      <c r="F87" s="59"/>
      <c r="G87" s="120"/>
      <c r="H87" s="115"/>
      <c r="I87" s="59"/>
      <c r="J87" s="53"/>
      <c r="K87" s="59"/>
      <c r="L87" s="59"/>
      <c r="M87" s="132"/>
      <c r="N87" s="53"/>
      <c r="O87" s="59"/>
      <c r="P87" s="115"/>
    </row>
    <row r="88" spans="1:18" x14ac:dyDescent="0.25">
      <c r="A88" s="19">
        <v>12</v>
      </c>
      <c r="B88" s="30" t="s">
        <v>653</v>
      </c>
      <c r="C88" s="114">
        <f>+R88*0.05</f>
        <v>1355.7517105515408</v>
      </c>
      <c r="D88" s="162">
        <f>C88/8</f>
        <v>169.4689638189426</v>
      </c>
      <c r="E88" s="53">
        <f>+R88*0.075</f>
        <v>2033.6275658273112</v>
      </c>
      <c r="F88" s="163">
        <f>E88/8</f>
        <v>254.2034457284139</v>
      </c>
      <c r="G88" s="120">
        <f>+R88*0.105</f>
        <v>2847.0785921582356</v>
      </c>
      <c r="H88" s="162">
        <f>G88/8</f>
        <v>355.88482401977944</v>
      </c>
      <c r="I88" s="59">
        <f>+R88*1.04</f>
        <v>28199.635579472048</v>
      </c>
      <c r="J88" s="53">
        <f>+I88*0.075</f>
        <v>2114.9726684604034</v>
      </c>
      <c r="K88" s="59">
        <f>I88/8</f>
        <v>3524.9544474340059</v>
      </c>
      <c r="L88" s="59">
        <f>J88/8</f>
        <v>264.37158355755042</v>
      </c>
      <c r="M88" s="132">
        <f>+I88*1.045</f>
        <v>29468.619180548289</v>
      </c>
      <c r="N88" s="53">
        <f>+M88*0.055</f>
        <v>1620.7740549301559</v>
      </c>
      <c r="O88" s="59">
        <f>M88/8</f>
        <v>3683.5773975685361</v>
      </c>
      <c r="P88" s="115">
        <f>N88/8</f>
        <v>202.59675686626949</v>
      </c>
      <c r="R88">
        <v>27115.034211030816</v>
      </c>
    </row>
    <row r="89" spans="1:18" x14ac:dyDescent="0.25">
      <c r="A89" s="8" t="s">
        <v>461</v>
      </c>
      <c r="B89" s="103" t="s">
        <v>214</v>
      </c>
      <c r="C89" s="114"/>
      <c r="D89" s="162"/>
      <c r="E89" s="53"/>
      <c r="F89" s="59"/>
      <c r="G89" s="120"/>
      <c r="H89" s="115"/>
      <c r="I89" s="59"/>
      <c r="J89" s="53"/>
      <c r="K89" s="59"/>
      <c r="L89" s="59"/>
      <c r="M89" s="132"/>
      <c r="N89" s="53"/>
      <c r="O89" s="59"/>
      <c r="P89" s="115"/>
    </row>
    <row r="90" spans="1:18" x14ac:dyDescent="0.25">
      <c r="A90" s="8"/>
      <c r="B90" s="105" t="s">
        <v>689</v>
      </c>
      <c r="C90" s="114"/>
      <c r="D90" s="162"/>
      <c r="E90" s="53"/>
      <c r="F90" s="59"/>
      <c r="G90" s="120"/>
      <c r="H90" s="115"/>
      <c r="I90" s="59"/>
      <c r="J90" s="53"/>
      <c r="K90" s="59"/>
      <c r="L90" s="59"/>
      <c r="M90" s="132"/>
      <c r="N90" s="53"/>
      <c r="O90" s="59"/>
      <c r="P90" s="115"/>
    </row>
    <row r="91" spans="1:18" x14ac:dyDescent="0.25">
      <c r="A91" s="19">
        <v>13</v>
      </c>
      <c r="B91" s="30" t="s">
        <v>367</v>
      </c>
      <c r="C91" s="114">
        <f>+R91*0.05</f>
        <v>1256.2582308735698</v>
      </c>
      <c r="D91" s="162">
        <f>C91/8</f>
        <v>157.03227885919623</v>
      </c>
      <c r="E91" s="53">
        <f>+R91*0.075</f>
        <v>1884.3873463103544</v>
      </c>
      <c r="F91" s="163">
        <f>E91/8</f>
        <v>235.54841828879429</v>
      </c>
      <c r="G91" s="120">
        <f>+R91*0.105</f>
        <v>2638.1422848344964</v>
      </c>
      <c r="H91" s="162">
        <f>G91/8</f>
        <v>329.76778560431205</v>
      </c>
      <c r="I91" s="59">
        <f>+R91*1.04</f>
        <v>26130.171202170251</v>
      </c>
      <c r="J91" s="53">
        <f>+I91*0.075</f>
        <v>1959.7628401627687</v>
      </c>
      <c r="K91" s="59">
        <f>I91/8</f>
        <v>3266.2714002712814</v>
      </c>
      <c r="L91" s="59">
        <f>J91/8</f>
        <v>244.97035502034609</v>
      </c>
      <c r="M91" s="132">
        <f>+I91*1.045</f>
        <v>27306.028906267911</v>
      </c>
      <c r="N91" s="53">
        <f>+M91*0.055</f>
        <v>1501.8315898447352</v>
      </c>
      <c r="O91" s="59">
        <f>M91/8</f>
        <v>3413.2536132834889</v>
      </c>
      <c r="P91" s="115">
        <f>N91/8</f>
        <v>187.7289487305919</v>
      </c>
      <c r="R91">
        <v>25125.164617471393</v>
      </c>
    </row>
    <row r="92" spans="1:18" ht="26.25" customHeight="1" x14ac:dyDescent="0.25">
      <c r="A92" s="8" t="s">
        <v>461</v>
      </c>
      <c r="B92" s="103" t="s">
        <v>215</v>
      </c>
      <c r="C92" s="114"/>
      <c r="D92" s="162"/>
      <c r="E92" s="53"/>
      <c r="F92" s="59"/>
      <c r="G92" s="119"/>
      <c r="H92" s="113"/>
      <c r="M92" s="131"/>
      <c r="P92" s="113"/>
      <c r="R92" s="61"/>
    </row>
    <row r="93" spans="1:18" x14ac:dyDescent="0.25">
      <c r="A93" s="8"/>
      <c r="B93" s="105" t="s">
        <v>463</v>
      </c>
      <c r="C93" s="114"/>
      <c r="D93" s="162"/>
      <c r="E93" s="53"/>
      <c r="F93" s="59"/>
      <c r="G93" s="119"/>
      <c r="H93" s="113"/>
      <c r="M93" s="131"/>
      <c r="P93" s="113"/>
    </row>
    <row r="94" spans="1:18" ht="25.5" customHeight="1" x14ac:dyDescent="0.25">
      <c r="A94" s="7">
        <v>14</v>
      </c>
      <c r="B94" s="103" t="s">
        <v>1179</v>
      </c>
      <c r="C94" s="114"/>
      <c r="D94" s="162"/>
      <c r="E94" s="53"/>
      <c r="F94" s="59"/>
      <c r="G94" s="119"/>
      <c r="H94" s="113"/>
      <c r="M94" s="131"/>
      <c r="P94" s="113"/>
    </row>
    <row r="95" spans="1:18" ht="37.5" customHeight="1" x14ac:dyDescent="0.25">
      <c r="A95" s="7">
        <v>15</v>
      </c>
      <c r="B95" s="103" t="s">
        <v>2</v>
      </c>
      <c r="C95" s="114"/>
      <c r="D95" s="162"/>
      <c r="E95" s="53"/>
      <c r="F95" s="59"/>
      <c r="G95" s="119"/>
      <c r="H95" s="113"/>
      <c r="M95" s="131"/>
      <c r="P95" s="113"/>
    </row>
    <row r="96" spans="1:18" ht="36" customHeight="1" x14ac:dyDescent="0.25">
      <c r="A96" s="7">
        <v>16</v>
      </c>
      <c r="B96" s="103" t="s">
        <v>3</v>
      </c>
      <c r="C96" s="114"/>
      <c r="D96" s="162"/>
      <c r="E96" s="53"/>
      <c r="F96" s="59"/>
      <c r="G96" s="119"/>
      <c r="H96" s="113"/>
      <c r="M96" s="131"/>
      <c r="P96" s="113"/>
    </row>
    <row r="97" spans="1:16" ht="25.5" customHeight="1" x14ac:dyDescent="0.25">
      <c r="A97" s="7">
        <v>17</v>
      </c>
      <c r="B97" s="103" t="s">
        <v>1252</v>
      </c>
      <c r="C97" s="114"/>
      <c r="D97" s="162"/>
      <c r="E97" s="53"/>
      <c r="F97" s="59"/>
      <c r="G97" s="119"/>
      <c r="H97" s="113"/>
      <c r="M97" s="131"/>
      <c r="P97" s="113"/>
    </row>
    <row r="98" spans="1:16" ht="38.25" customHeight="1" x14ac:dyDescent="0.25">
      <c r="A98" s="7">
        <v>18</v>
      </c>
      <c r="B98" s="103" t="s">
        <v>4</v>
      </c>
      <c r="C98" s="114"/>
      <c r="D98" s="162"/>
      <c r="E98" s="53"/>
      <c r="F98" s="59"/>
      <c r="G98" s="119"/>
      <c r="H98" s="113"/>
      <c r="M98" s="131"/>
      <c r="P98" s="113"/>
    </row>
    <row r="99" spans="1:16" ht="9.75" customHeight="1" x14ac:dyDescent="0.25">
      <c r="A99" s="7"/>
      <c r="B99" s="103"/>
      <c r="C99" s="114"/>
      <c r="D99" s="162"/>
      <c r="E99" s="53"/>
      <c r="F99" s="59"/>
      <c r="G99" s="119"/>
      <c r="H99" s="113"/>
      <c r="M99" s="131"/>
      <c r="P99" s="113"/>
    </row>
    <row r="100" spans="1:16" ht="27.9" customHeight="1" x14ac:dyDescent="0.25">
      <c r="B100" s="98" t="s">
        <v>31</v>
      </c>
      <c r="C100" s="114"/>
      <c r="D100" s="162"/>
      <c r="E100" s="53"/>
      <c r="F100" s="59"/>
      <c r="G100" s="119"/>
      <c r="H100" s="113"/>
      <c r="M100" s="131"/>
      <c r="P100" s="113"/>
    </row>
    <row r="101" spans="1:16" x14ac:dyDescent="0.25">
      <c r="C101" s="75"/>
      <c r="D101" s="75"/>
      <c r="E101" s="84"/>
      <c r="F101" s="53"/>
    </row>
    <row r="102" spans="1:16" x14ac:dyDescent="0.25">
      <c r="C102" s="75"/>
      <c r="D102" s="75"/>
      <c r="E102" s="84"/>
      <c r="F102" s="53"/>
    </row>
    <row r="103" spans="1:16" x14ac:dyDescent="0.25">
      <c r="C103" s="75"/>
      <c r="D103" s="75"/>
      <c r="E103" s="84"/>
      <c r="F103" s="53"/>
    </row>
    <row r="104" spans="1:16" x14ac:dyDescent="0.25">
      <c r="C104" s="75"/>
      <c r="D104" s="75"/>
      <c r="E104" s="84"/>
      <c r="F104" s="53"/>
    </row>
    <row r="105" spans="1:16" x14ac:dyDescent="0.25">
      <c r="C105" s="75"/>
      <c r="D105" s="75"/>
      <c r="E105" s="84"/>
      <c r="F105" s="53"/>
    </row>
    <row r="106" spans="1:16" x14ac:dyDescent="0.25">
      <c r="C106" s="75"/>
      <c r="D106" s="75"/>
      <c r="E106" s="84"/>
      <c r="F106" s="53"/>
    </row>
    <row r="107" spans="1:16" x14ac:dyDescent="0.25">
      <c r="C107" s="75"/>
      <c r="D107" s="75"/>
      <c r="E107" s="84"/>
      <c r="F107" s="5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3"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7" max="15"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pageSetUpPr fitToPage="1"/>
  </sheetPr>
  <dimension ref="A1:Q55"/>
  <sheetViews>
    <sheetView zoomScaleNormal="100" zoomScaleSheetLayoutView="75" workbookViewId="0">
      <selection sqref="A1:P55"/>
    </sheetView>
  </sheetViews>
  <sheetFormatPr baseColWidth="10" defaultColWidth="11.44140625" defaultRowHeight="13.2" x14ac:dyDescent="0.25"/>
  <cols>
    <col min="1" max="1" width="4.6640625" style="3" customWidth="1"/>
    <col min="2" max="2" width="110.6640625" customWidth="1"/>
    <col min="3" max="4" width="11.6640625" style="77" customWidth="1"/>
    <col min="5" max="5" width="10.5546875" style="74" customWidth="1"/>
    <col min="6" max="6" width="10.5546875" style="77" customWidth="1"/>
    <col min="7" max="7" width="12" style="77" customWidth="1"/>
    <col min="8" max="8" width="12" style="117" customWidth="1"/>
    <col min="9" max="9" width="10" style="58" customWidth="1"/>
    <col min="10" max="10" width="10" style="77" customWidth="1"/>
    <col min="11" max="12" width="10" style="117" customWidth="1"/>
    <col min="13" max="13" width="10" style="58" customWidth="1"/>
    <col min="14" max="14" width="10" style="77" customWidth="1"/>
    <col min="15" max="15" width="10" style="58" customWidth="1"/>
    <col min="17" max="17" width="0" hidden="1" customWidth="1"/>
  </cols>
  <sheetData>
    <row r="1" spans="1:17"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7"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7"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s="46" t="s">
        <v>909</v>
      </c>
    </row>
    <row r="4" spans="1:17" ht="54" customHeight="1" x14ac:dyDescent="0.25">
      <c r="B4" s="11" t="s">
        <v>5</v>
      </c>
      <c r="C4" s="112"/>
      <c r="D4" s="175"/>
      <c r="E4" s="77"/>
      <c r="F4" s="117"/>
      <c r="G4" s="112"/>
      <c r="H4" s="175"/>
      <c r="M4" s="131"/>
      <c r="P4" s="113"/>
    </row>
    <row r="5" spans="1:17" x14ac:dyDescent="0.25">
      <c r="A5" s="19" t="s">
        <v>1351</v>
      </c>
      <c r="B5" s="30" t="s">
        <v>968</v>
      </c>
      <c r="C5" s="114">
        <f>+Q5*0.05</f>
        <v>1231.2496392336029</v>
      </c>
      <c r="D5" s="158">
        <f>C5/8</f>
        <v>153.90620490420037</v>
      </c>
      <c r="E5" s="78">
        <f>+Q5*0.075</f>
        <v>1846.8744588504042</v>
      </c>
      <c r="F5" s="118">
        <f t="shared" ref="F5:F6" si="0">E5/8</f>
        <v>230.85930735630052</v>
      </c>
      <c r="G5" s="114">
        <f>+Q5*0.105</f>
        <v>2585.624242390566</v>
      </c>
      <c r="H5" s="158">
        <f t="shared" ref="H5:H6" si="1">G5/8</f>
        <v>323.20303029882075</v>
      </c>
      <c r="I5" s="59">
        <f>+Q5*1.04</f>
        <v>25609.992496058941</v>
      </c>
      <c r="J5" s="78">
        <f>+I5*0.075</f>
        <v>1920.7494372044205</v>
      </c>
      <c r="K5" s="118">
        <f>I5/8</f>
        <v>3201.2490620073677</v>
      </c>
      <c r="L5" s="118">
        <f>J5/8</f>
        <v>240.09367965055256</v>
      </c>
      <c r="M5" s="132">
        <f>+I5*1.045</f>
        <v>26762.442158381593</v>
      </c>
      <c r="N5" s="78">
        <f>+M5*0.055</f>
        <v>1471.9343187109876</v>
      </c>
      <c r="O5" s="118">
        <f>M5/8</f>
        <v>3345.3052697976991</v>
      </c>
      <c r="P5" s="158">
        <f>N5/8</f>
        <v>183.99178983887344</v>
      </c>
      <c r="Q5" s="51">
        <v>24624.992784672057</v>
      </c>
    </row>
    <row r="6" spans="1:17" x14ac:dyDescent="0.25">
      <c r="A6" s="19" t="s">
        <v>1352</v>
      </c>
      <c r="B6" s="30" t="s">
        <v>970</v>
      </c>
      <c r="C6" s="114">
        <f t="shared" ref="C6:C34" si="2">+Q6*0.05</f>
        <v>1174.5153361151838</v>
      </c>
      <c r="D6" s="158">
        <f t="shared" ref="D6:D38" si="3">C6/8</f>
        <v>146.81441701439797</v>
      </c>
      <c r="E6" s="78">
        <f t="shared" ref="E6:E34" si="4">+Q6*0.075</f>
        <v>1761.7730041727755</v>
      </c>
      <c r="F6" s="118">
        <f t="shared" si="0"/>
        <v>220.22162552159693</v>
      </c>
      <c r="G6" s="114">
        <f t="shared" ref="G6:G34" si="5">+Q6*0.105</f>
        <v>2466.4822058418858</v>
      </c>
      <c r="H6" s="158">
        <f t="shared" si="1"/>
        <v>308.31027573023573</v>
      </c>
      <c r="I6" s="59">
        <f t="shared" ref="I6:I34" si="6">+Q6*1.04</f>
        <v>24429.918991195824</v>
      </c>
      <c r="J6" s="78">
        <f t="shared" ref="J6:J34" si="7">+I6*0.075</f>
        <v>1832.2439243396868</v>
      </c>
      <c r="K6" s="118">
        <f t="shared" ref="K6:K38" si="8">I6/8</f>
        <v>3053.739873899478</v>
      </c>
      <c r="L6" s="118">
        <f t="shared" ref="L6:L38" si="9">J6/8</f>
        <v>229.03049054246085</v>
      </c>
      <c r="M6" s="132">
        <f t="shared" ref="M6:M34" si="10">+I6*1.045</f>
        <v>25529.265345799635</v>
      </c>
      <c r="N6" s="78">
        <f t="shared" ref="N6:N38" si="11">+M6*0.055</f>
        <v>1404.10959401898</v>
      </c>
      <c r="O6" s="118">
        <f t="shared" ref="O6:O38" si="12">M6/8</f>
        <v>3191.1581682249544</v>
      </c>
      <c r="P6" s="158">
        <f t="shared" ref="P6:P38" si="13">N6/8</f>
        <v>175.5136992523725</v>
      </c>
      <c r="Q6" s="51">
        <v>23490.306722303674</v>
      </c>
    </row>
    <row r="7" spans="1:17" x14ac:dyDescent="0.25">
      <c r="A7" s="2"/>
      <c r="B7" s="2" t="s">
        <v>687</v>
      </c>
      <c r="C7" s="114"/>
      <c r="D7" s="158"/>
      <c r="E7" s="78"/>
      <c r="F7" s="118"/>
      <c r="G7" s="114"/>
      <c r="H7" s="158"/>
      <c r="I7" s="59"/>
      <c r="J7" s="78"/>
      <c r="K7" s="118"/>
      <c r="L7" s="118"/>
      <c r="M7" s="132"/>
      <c r="N7" s="78"/>
      <c r="O7" s="118"/>
      <c r="P7" s="158"/>
      <c r="Q7" s="51"/>
    </row>
    <row r="8" spans="1:17" x14ac:dyDescent="0.25">
      <c r="A8" s="19" t="s">
        <v>1353</v>
      </c>
      <c r="B8" s="30" t="s">
        <v>1361</v>
      </c>
      <c r="C8" s="114">
        <f t="shared" si="2"/>
        <v>1231.2496392336029</v>
      </c>
      <c r="D8" s="158">
        <f t="shared" si="3"/>
        <v>153.90620490420037</v>
      </c>
      <c r="E8" s="78">
        <f t="shared" si="4"/>
        <v>1846.8744588504042</v>
      </c>
      <c r="F8" s="118">
        <f>E8/8</f>
        <v>230.85930735630052</v>
      </c>
      <c r="G8" s="114">
        <f t="shared" si="5"/>
        <v>2585.624242390566</v>
      </c>
      <c r="H8" s="158">
        <f>G8/8</f>
        <v>323.20303029882075</v>
      </c>
      <c r="I8" s="59">
        <f t="shared" si="6"/>
        <v>25609.992496058941</v>
      </c>
      <c r="J8" s="78">
        <f t="shared" si="7"/>
        <v>1920.7494372044205</v>
      </c>
      <c r="K8" s="118">
        <f t="shared" si="8"/>
        <v>3201.2490620073677</v>
      </c>
      <c r="L8" s="118">
        <f t="shared" si="9"/>
        <v>240.09367965055256</v>
      </c>
      <c r="M8" s="132">
        <f t="shared" si="10"/>
        <v>26762.442158381593</v>
      </c>
      <c r="N8" s="78">
        <f t="shared" si="11"/>
        <v>1471.9343187109876</v>
      </c>
      <c r="O8" s="118">
        <f t="shared" si="12"/>
        <v>3345.3052697976991</v>
      </c>
      <c r="P8" s="158">
        <f t="shared" si="13"/>
        <v>183.99178983887344</v>
      </c>
      <c r="Q8" s="51">
        <v>24624.992784672057</v>
      </c>
    </row>
    <row r="9" spans="1:17" x14ac:dyDescent="0.25">
      <c r="A9" s="2"/>
      <c r="B9" s="2" t="s">
        <v>236</v>
      </c>
      <c r="C9" s="114"/>
      <c r="D9" s="158"/>
      <c r="E9" s="78"/>
      <c r="F9" s="118"/>
      <c r="G9" s="114"/>
      <c r="H9" s="158"/>
      <c r="I9" s="59"/>
      <c r="J9" s="78"/>
      <c r="K9" s="118"/>
      <c r="L9" s="118"/>
      <c r="M9" s="132"/>
      <c r="N9" s="78"/>
      <c r="O9" s="118"/>
      <c r="P9" s="158"/>
      <c r="Q9" s="51"/>
    </row>
    <row r="10" spans="1:17" x14ac:dyDescent="0.25">
      <c r="A10" s="19" t="s">
        <v>1354</v>
      </c>
      <c r="B10" s="30" t="s">
        <v>968</v>
      </c>
      <c r="C10" s="114">
        <f t="shared" si="2"/>
        <v>1231.2496392336029</v>
      </c>
      <c r="D10" s="158">
        <f t="shared" si="3"/>
        <v>153.90620490420037</v>
      </c>
      <c r="E10" s="78">
        <f t="shared" si="4"/>
        <v>1846.8744588504042</v>
      </c>
      <c r="F10" s="118">
        <f t="shared" ref="F10:F11" si="14">E10/8</f>
        <v>230.85930735630052</v>
      </c>
      <c r="G10" s="114">
        <f t="shared" si="5"/>
        <v>2585.624242390566</v>
      </c>
      <c r="H10" s="158">
        <f>G10/8</f>
        <v>323.20303029882075</v>
      </c>
      <c r="I10" s="59">
        <f t="shared" si="6"/>
        <v>25609.992496058941</v>
      </c>
      <c r="J10" s="78">
        <f t="shared" si="7"/>
        <v>1920.7494372044205</v>
      </c>
      <c r="K10" s="118">
        <f t="shared" si="8"/>
        <v>3201.2490620073677</v>
      </c>
      <c r="L10" s="118">
        <f t="shared" si="9"/>
        <v>240.09367965055256</v>
      </c>
      <c r="M10" s="132">
        <f t="shared" si="10"/>
        <v>26762.442158381593</v>
      </c>
      <c r="N10" s="78">
        <f t="shared" si="11"/>
        <v>1471.9343187109876</v>
      </c>
      <c r="O10" s="118">
        <f t="shared" si="12"/>
        <v>3345.3052697976991</v>
      </c>
      <c r="P10" s="158">
        <f t="shared" si="13"/>
        <v>183.99178983887344</v>
      </c>
      <c r="Q10" s="51">
        <v>24624.992784672057</v>
      </c>
    </row>
    <row r="11" spans="1:17" x14ac:dyDescent="0.25">
      <c r="A11" s="19" t="s">
        <v>1355</v>
      </c>
      <c r="B11" s="30" t="s">
        <v>970</v>
      </c>
      <c r="C11" s="114">
        <f t="shared" si="2"/>
        <v>1174.5153361151838</v>
      </c>
      <c r="D11" s="158">
        <f t="shared" si="3"/>
        <v>146.81441701439797</v>
      </c>
      <c r="E11" s="78">
        <f t="shared" si="4"/>
        <v>1761.7730041727755</v>
      </c>
      <c r="F11" s="118">
        <f t="shared" si="14"/>
        <v>220.22162552159693</v>
      </c>
      <c r="G11" s="114">
        <f t="shared" si="5"/>
        <v>2466.4822058418858</v>
      </c>
      <c r="H11" s="158">
        <f>G11/8</f>
        <v>308.31027573023573</v>
      </c>
      <c r="I11" s="59">
        <f t="shared" si="6"/>
        <v>24429.918991195824</v>
      </c>
      <c r="J11" s="78">
        <f t="shared" si="7"/>
        <v>1832.2439243396868</v>
      </c>
      <c r="K11" s="118">
        <f t="shared" si="8"/>
        <v>3053.739873899478</v>
      </c>
      <c r="L11" s="118">
        <f t="shared" si="9"/>
        <v>229.03049054246085</v>
      </c>
      <c r="M11" s="132">
        <f t="shared" si="10"/>
        <v>25529.265345799635</v>
      </c>
      <c r="N11" s="78">
        <f t="shared" si="11"/>
        <v>1404.10959401898</v>
      </c>
      <c r="O11" s="118">
        <f t="shared" si="12"/>
        <v>3191.1581682249544</v>
      </c>
      <c r="P11" s="158">
        <f t="shared" si="13"/>
        <v>175.5136992523725</v>
      </c>
      <c r="Q11" s="51">
        <v>23490.306722303674</v>
      </c>
    </row>
    <row r="12" spans="1:17" x14ac:dyDescent="0.25">
      <c r="A12" s="2"/>
      <c r="B12" s="2" t="s">
        <v>603</v>
      </c>
      <c r="C12" s="114"/>
      <c r="D12" s="158"/>
      <c r="E12" s="78"/>
      <c r="F12" s="118"/>
      <c r="G12" s="114"/>
      <c r="H12" s="158"/>
      <c r="I12" s="59"/>
      <c r="J12" s="78"/>
      <c r="K12" s="118"/>
      <c r="L12" s="118"/>
      <c r="M12" s="132"/>
      <c r="N12" s="78"/>
      <c r="O12" s="118"/>
      <c r="P12" s="158"/>
      <c r="Q12" s="51"/>
    </row>
    <row r="13" spans="1:17" x14ac:dyDescent="0.25">
      <c r="A13" s="19" t="s">
        <v>1356</v>
      </c>
      <c r="B13" s="30" t="s">
        <v>968</v>
      </c>
      <c r="C13" s="114">
        <f t="shared" si="2"/>
        <v>1231.2496392336029</v>
      </c>
      <c r="D13" s="158">
        <f t="shared" si="3"/>
        <v>153.90620490420037</v>
      </c>
      <c r="E13" s="78">
        <f t="shared" si="4"/>
        <v>1846.8744588504042</v>
      </c>
      <c r="F13" s="118">
        <f t="shared" ref="F13:F14" si="15">E13/8</f>
        <v>230.85930735630052</v>
      </c>
      <c r="G13" s="114">
        <f t="shared" si="5"/>
        <v>2585.624242390566</v>
      </c>
      <c r="H13" s="158">
        <f t="shared" ref="H13" si="16">G13/8</f>
        <v>323.20303029882075</v>
      </c>
      <c r="I13" s="59">
        <f t="shared" si="6"/>
        <v>25609.992496058941</v>
      </c>
      <c r="J13" s="78">
        <f t="shared" si="7"/>
        <v>1920.7494372044205</v>
      </c>
      <c r="K13" s="118">
        <f t="shared" si="8"/>
        <v>3201.2490620073677</v>
      </c>
      <c r="L13" s="118">
        <f t="shared" si="9"/>
        <v>240.09367965055256</v>
      </c>
      <c r="M13" s="132">
        <f t="shared" si="10"/>
        <v>26762.442158381593</v>
      </c>
      <c r="N13" s="78">
        <f t="shared" si="11"/>
        <v>1471.9343187109876</v>
      </c>
      <c r="O13" s="118">
        <f t="shared" si="12"/>
        <v>3345.3052697976991</v>
      </c>
      <c r="P13" s="158">
        <f t="shared" si="13"/>
        <v>183.99178983887344</v>
      </c>
      <c r="Q13" s="51">
        <v>24624.992784672057</v>
      </c>
    </row>
    <row r="14" spans="1:17" x14ac:dyDescent="0.25">
      <c r="A14" s="19" t="s">
        <v>1357</v>
      </c>
      <c r="B14" s="30" t="s">
        <v>970</v>
      </c>
      <c r="C14" s="114">
        <f t="shared" si="2"/>
        <v>1174.5153361151838</v>
      </c>
      <c r="D14" s="158">
        <f t="shared" si="3"/>
        <v>146.81441701439797</v>
      </c>
      <c r="E14" s="78">
        <f t="shared" si="4"/>
        <v>1761.7730041727755</v>
      </c>
      <c r="F14" s="118">
        <f t="shared" si="15"/>
        <v>220.22162552159693</v>
      </c>
      <c r="G14" s="114">
        <f t="shared" si="5"/>
        <v>2466.4822058418858</v>
      </c>
      <c r="H14" s="158">
        <f>G14/8</f>
        <v>308.31027573023573</v>
      </c>
      <c r="I14" s="59">
        <f t="shared" si="6"/>
        <v>24429.918991195824</v>
      </c>
      <c r="J14" s="78">
        <f t="shared" si="7"/>
        <v>1832.2439243396868</v>
      </c>
      <c r="K14" s="118">
        <f t="shared" si="8"/>
        <v>3053.739873899478</v>
      </c>
      <c r="L14" s="118">
        <f t="shared" si="9"/>
        <v>229.03049054246085</v>
      </c>
      <c r="M14" s="132">
        <f t="shared" si="10"/>
        <v>25529.265345799635</v>
      </c>
      <c r="N14" s="78">
        <f t="shared" si="11"/>
        <v>1404.10959401898</v>
      </c>
      <c r="O14" s="118">
        <f t="shared" si="12"/>
        <v>3191.1581682249544</v>
      </c>
      <c r="P14" s="158">
        <f t="shared" si="13"/>
        <v>175.5136992523725</v>
      </c>
      <c r="Q14" s="51">
        <v>23490.306722303674</v>
      </c>
    </row>
    <row r="15" spans="1:17" x14ac:dyDescent="0.25">
      <c r="A15" s="2"/>
      <c r="B15" s="2" t="s">
        <v>1290</v>
      </c>
      <c r="C15" s="114"/>
      <c r="D15" s="158"/>
      <c r="E15" s="78"/>
      <c r="F15" s="118"/>
      <c r="G15" s="114"/>
      <c r="H15" s="158"/>
      <c r="I15" s="59"/>
      <c r="J15" s="78"/>
      <c r="K15" s="118"/>
      <c r="L15" s="118"/>
      <c r="M15" s="132"/>
      <c r="N15" s="78"/>
      <c r="O15" s="118"/>
      <c r="P15" s="158"/>
      <c r="Q15" s="51"/>
    </row>
    <row r="16" spans="1:17" x14ac:dyDescent="0.25">
      <c r="A16" s="19" t="s">
        <v>1358</v>
      </c>
      <c r="B16" s="30" t="s">
        <v>968</v>
      </c>
      <c r="C16" s="114">
        <f t="shared" si="2"/>
        <v>1231.2496392336029</v>
      </c>
      <c r="D16" s="158">
        <f t="shared" si="3"/>
        <v>153.90620490420037</v>
      </c>
      <c r="E16" s="78">
        <f t="shared" si="4"/>
        <v>1846.8744588504042</v>
      </c>
      <c r="F16" s="118">
        <f t="shared" ref="F16:F17" si="17">E16/8</f>
        <v>230.85930735630052</v>
      </c>
      <c r="G16" s="114">
        <f t="shared" si="5"/>
        <v>2585.624242390566</v>
      </c>
      <c r="H16" s="158">
        <f t="shared" ref="H16:H17" si="18">G16/8</f>
        <v>323.20303029882075</v>
      </c>
      <c r="I16" s="59">
        <f t="shared" si="6"/>
        <v>25609.992496058941</v>
      </c>
      <c r="J16" s="78">
        <f t="shared" si="7"/>
        <v>1920.7494372044205</v>
      </c>
      <c r="K16" s="118">
        <f t="shared" si="8"/>
        <v>3201.2490620073677</v>
      </c>
      <c r="L16" s="118">
        <f t="shared" si="9"/>
        <v>240.09367965055256</v>
      </c>
      <c r="M16" s="132">
        <f t="shared" si="10"/>
        <v>26762.442158381593</v>
      </c>
      <c r="N16" s="78">
        <f t="shared" si="11"/>
        <v>1471.9343187109876</v>
      </c>
      <c r="O16" s="118">
        <f t="shared" si="12"/>
        <v>3345.3052697976991</v>
      </c>
      <c r="P16" s="158">
        <f t="shared" si="13"/>
        <v>183.99178983887344</v>
      </c>
      <c r="Q16" s="51">
        <v>24624.992784672057</v>
      </c>
    </row>
    <row r="17" spans="1:17" x14ac:dyDescent="0.25">
      <c r="A17" s="19" t="s">
        <v>1359</v>
      </c>
      <c r="B17" s="30" t="s">
        <v>970</v>
      </c>
      <c r="C17" s="114">
        <f t="shared" si="2"/>
        <v>1174.5153361151838</v>
      </c>
      <c r="D17" s="158">
        <f t="shared" si="3"/>
        <v>146.81441701439797</v>
      </c>
      <c r="E17" s="78">
        <f t="shared" si="4"/>
        <v>1761.7730041727755</v>
      </c>
      <c r="F17" s="118">
        <f t="shared" si="17"/>
        <v>220.22162552159693</v>
      </c>
      <c r="G17" s="114">
        <f t="shared" si="5"/>
        <v>2466.4822058418858</v>
      </c>
      <c r="H17" s="158">
        <f t="shared" si="18"/>
        <v>308.31027573023573</v>
      </c>
      <c r="I17" s="59">
        <f t="shared" si="6"/>
        <v>24429.918991195824</v>
      </c>
      <c r="J17" s="78">
        <f t="shared" si="7"/>
        <v>1832.2439243396868</v>
      </c>
      <c r="K17" s="118">
        <f t="shared" si="8"/>
        <v>3053.739873899478</v>
      </c>
      <c r="L17" s="118">
        <f t="shared" si="9"/>
        <v>229.03049054246085</v>
      </c>
      <c r="M17" s="132">
        <f t="shared" si="10"/>
        <v>25529.265345799635</v>
      </c>
      <c r="N17" s="78">
        <f t="shared" si="11"/>
        <v>1404.10959401898</v>
      </c>
      <c r="O17" s="118">
        <f t="shared" si="12"/>
        <v>3191.1581682249544</v>
      </c>
      <c r="P17" s="158">
        <f t="shared" si="13"/>
        <v>175.5136992523725</v>
      </c>
      <c r="Q17" s="51">
        <v>23490.306722303674</v>
      </c>
    </row>
    <row r="18" spans="1:17" x14ac:dyDescent="0.25">
      <c r="A18" s="2"/>
      <c r="B18" s="2" t="s">
        <v>56</v>
      </c>
      <c r="C18" s="114"/>
      <c r="D18" s="158"/>
      <c r="E18" s="78"/>
      <c r="F18" s="118"/>
      <c r="G18" s="114"/>
      <c r="H18" s="158"/>
      <c r="I18" s="59"/>
      <c r="J18" s="78"/>
      <c r="K18" s="118"/>
      <c r="L18" s="118"/>
      <c r="M18" s="132"/>
      <c r="N18" s="78"/>
      <c r="O18" s="118"/>
      <c r="P18" s="158"/>
      <c r="Q18" s="51"/>
    </row>
    <row r="19" spans="1:17" x14ac:dyDescent="0.25">
      <c r="A19" s="19" t="s">
        <v>875</v>
      </c>
      <c r="B19" s="30" t="s">
        <v>968</v>
      </c>
      <c r="C19" s="114">
        <f t="shared" si="2"/>
        <v>1231.2496392336029</v>
      </c>
      <c r="D19" s="158">
        <f t="shared" si="3"/>
        <v>153.90620490420037</v>
      </c>
      <c r="E19" s="78">
        <f t="shared" si="4"/>
        <v>1846.8744588504042</v>
      </c>
      <c r="F19" s="118">
        <f t="shared" ref="F19:F20" si="19">E19/8</f>
        <v>230.85930735630052</v>
      </c>
      <c r="G19" s="114">
        <f t="shared" si="5"/>
        <v>2585.624242390566</v>
      </c>
      <c r="H19" s="158">
        <f t="shared" ref="H19:H20" si="20">G19/8</f>
        <v>323.20303029882075</v>
      </c>
      <c r="I19" s="59">
        <f t="shared" si="6"/>
        <v>25609.992496058941</v>
      </c>
      <c r="J19" s="78">
        <f t="shared" si="7"/>
        <v>1920.7494372044205</v>
      </c>
      <c r="K19" s="118">
        <f t="shared" si="8"/>
        <v>3201.2490620073677</v>
      </c>
      <c r="L19" s="118">
        <f t="shared" si="9"/>
        <v>240.09367965055256</v>
      </c>
      <c r="M19" s="132">
        <f t="shared" si="10"/>
        <v>26762.442158381593</v>
      </c>
      <c r="N19" s="78">
        <f t="shared" si="11"/>
        <v>1471.9343187109876</v>
      </c>
      <c r="O19" s="118">
        <f t="shared" si="12"/>
        <v>3345.3052697976991</v>
      </c>
      <c r="P19" s="158">
        <f t="shared" si="13"/>
        <v>183.99178983887344</v>
      </c>
      <c r="Q19" s="51">
        <v>24624.992784672057</v>
      </c>
    </row>
    <row r="20" spans="1:17" x14ac:dyDescent="0.25">
      <c r="A20" s="19" t="s">
        <v>876</v>
      </c>
      <c r="B20" s="30" t="s">
        <v>970</v>
      </c>
      <c r="C20" s="114">
        <f t="shared" si="2"/>
        <v>1174.5153361151838</v>
      </c>
      <c r="D20" s="158">
        <f t="shared" si="3"/>
        <v>146.81441701439797</v>
      </c>
      <c r="E20" s="78">
        <f t="shared" si="4"/>
        <v>1761.7730041727755</v>
      </c>
      <c r="F20" s="118">
        <f t="shared" si="19"/>
        <v>220.22162552159693</v>
      </c>
      <c r="G20" s="114">
        <f t="shared" si="5"/>
        <v>2466.4822058418858</v>
      </c>
      <c r="H20" s="158">
        <f t="shared" si="20"/>
        <v>308.31027573023573</v>
      </c>
      <c r="I20" s="59">
        <f t="shared" si="6"/>
        <v>24429.918991195824</v>
      </c>
      <c r="J20" s="78">
        <f t="shared" si="7"/>
        <v>1832.2439243396868</v>
      </c>
      <c r="K20" s="118">
        <f t="shared" si="8"/>
        <v>3053.739873899478</v>
      </c>
      <c r="L20" s="118">
        <f t="shared" si="9"/>
        <v>229.03049054246085</v>
      </c>
      <c r="M20" s="132">
        <f t="shared" si="10"/>
        <v>25529.265345799635</v>
      </c>
      <c r="N20" s="78">
        <f t="shared" si="11"/>
        <v>1404.10959401898</v>
      </c>
      <c r="O20" s="118">
        <f t="shared" si="12"/>
        <v>3191.1581682249544</v>
      </c>
      <c r="P20" s="158">
        <f t="shared" si="13"/>
        <v>175.5136992523725</v>
      </c>
      <c r="Q20" s="51">
        <v>23490.306722303674</v>
      </c>
    </row>
    <row r="21" spans="1:17" x14ac:dyDescent="0.25">
      <c r="A21" s="2"/>
      <c r="B21" s="2" t="s">
        <v>57</v>
      </c>
      <c r="C21" s="114"/>
      <c r="D21" s="158"/>
      <c r="E21" s="78"/>
      <c r="F21" s="118"/>
      <c r="G21" s="114"/>
      <c r="H21" s="158"/>
      <c r="I21" s="59"/>
      <c r="J21" s="78"/>
      <c r="K21" s="118"/>
      <c r="L21" s="118"/>
      <c r="M21" s="132"/>
      <c r="N21" s="78"/>
      <c r="O21" s="118"/>
      <c r="P21" s="158"/>
      <c r="Q21" s="51"/>
    </row>
    <row r="22" spans="1:17" x14ac:dyDescent="0.25">
      <c r="A22" s="19" t="s">
        <v>877</v>
      </c>
      <c r="B22" s="30" t="s">
        <v>970</v>
      </c>
      <c r="C22" s="114">
        <f t="shared" si="2"/>
        <v>1174.5153361151838</v>
      </c>
      <c r="D22" s="158">
        <f t="shared" si="3"/>
        <v>146.81441701439797</v>
      </c>
      <c r="E22" s="78">
        <f t="shared" si="4"/>
        <v>1761.7730041727755</v>
      </c>
      <c r="F22" s="118">
        <f t="shared" ref="F22:F23" si="21">E22/8</f>
        <v>220.22162552159693</v>
      </c>
      <c r="G22" s="114">
        <f t="shared" si="5"/>
        <v>2466.4822058418858</v>
      </c>
      <c r="H22" s="158">
        <f t="shared" ref="H22:H23" si="22">G22/8</f>
        <v>308.31027573023573</v>
      </c>
      <c r="I22" s="59">
        <f t="shared" si="6"/>
        <v>24429.918991195824</v>
      </c>
      <c r="J22" s="78">
        <f t="shared" si="7"/>
        <v>1832.2439243396868</v>
      </c>
      <c r="K22" s="118">
        <f t="shared" si="8"/>
        <v>3053.739873899478</v>
      </c>
      <c r="L22" s="118">
        <f t="shared" si="9"/>
        <v>229.03049054246085</v>
      </c>
      <c r="M22" s="132">
        <f t="shared" si="10"/>
        <v>25529.265345799635</v>
      </c>
      <c r="N22" s="78">
        <f t="shared" si="11"/>
        <v>1404.10959401898</v>
      </c>
      <c r="O22" s="118">
        <f t="shared" si="12"/>
        <v>3191.1581682249544</v>
      </c>
      <c r="P22" s="158">
        <f t="shared" si="13"/>
        <v>175.5136992523725</v>
      </c>
      <c r="Q22" s="51">
        <v>23490.306722303674</v>
      </c>
    </row>
    <row r="23" spans="1:17" x14ac:dyDescent="0.25">
      <c r="A23" s="19" t="s">
        <v>878</v>
      </c>
      <c r="B23" s="30" t="s">
        <v>968</v>
      </c>
      <c r="C23" s="114">
        <f t="shared" si="2"/>
        <v>1231.2496392336029</v>
      </c>
      <c r="D23" s="158">
        <f t="shared" si="3"/>
        <v>153.90620490420037</v>
      </c>
      <c r="E23" s="78">
        <f t="shared" si="4"/>
        <v>1846.8744588504042</v>
      </c>
      <c r="F23" s="118">
        <f t="shared" si="21"/>
        <v>230.85930735630052</v>
      </c>
      <c r="G23" s="114">
        <f t="shared" si="5"/>
        <v>2585.624242390566</v>
      </c>
      <c r="H23" s="158">
        <f t="shared" si="22"/>
        <v>323.20303029882075</v>
      </c>
      <c r="I23" s="59">
        <f t="shared" si="6"/>
        <v>25609.992496058941</v>
      </c>
      <c r="J23" s="78">
        <f t="shared" si="7"/>
        <v>1920.7494372044205</v>
      </c>
      <c r="K23" s="118">
        <f t="shared" si="8"/>
        <v>3201.2490620073677</v>
      </c>
      <c r="L23" s="118">
        <f t="shared" si="9"/>
        <v>240.09367965055256</v>
      </c>
      <c r="M23" s="132">
        <f t="shared" si="10"/>
        <v>26762.442158381593</v>
      </c>
      <c r="N23" s="78">
        <f t="shared" si="11"/>
        <v>1471.9343187109876</v>
      </c>
      <c r="O23" s="118">
        <f t="shared" si="12"/>
        <v>3345.3052697976991</v>
      </c>
      <c r="P23" s="158">
        <f t="shared" si="13"/>
        <v>183.99178983887344</v>
      </c>
      <c r="Q23" s="51">
        <v>24624.992784672057</v>
      </c>
    </row>
    <row r="24" spans="1:17" x14ac:dyDescent="0.25">
      <c r="A24" s="2"/>
      <c r="B24" s="2" t="s">
        <v>58</v>
      </c>
      <c r="C24" s="114"/>
      <c r="D24" s="158"/>
      <c r="E24" s="78"/>
      <c r="F24" s="118"/>
      <c r="G24" s="114"/>
      <c r="H24" s="158"/>
      <c r="I24" s="59"/>
      <c r="J24" s="78"/>
      <c r="K24" s="118"/>
      <c r="L24" s="118"/>
      <c r="M24" s="132"/>
      <c r="N24" s="78"/>
      <c r="O24" s="118"/>
      <c r="P24" s="158"/>
      <c r="Q24" s="51"/>
    </row>
    <row r="25" spans="1:17" x14ac:dyDescent="0.25">
      <c r="A25" s="19" t="s">
        <v>879</v>
      </c>
      <c r="B25" s="30" t="s">
        <v>970</v>
      </c>
      <c r="C25" s="114">
        <f t="shared" si="2"/>
        <v>1174.5153361151838</v>
      </c>
      <c r="D25" s="158">
        <f t="shared" si="3"/>
        <v>146.81441701439797</v>
      </c>
      <c r="E25" s="78">
        <f t="shared" si="4"/>
        <v>1761.7730041727755</v>
      </c>
      <c r="F25" s="118">
        <f t="shared" ref="F25:F26" si="23">E25/8</f>
        <v>220.22162552159693</v>
      </c>
      <c r="G25" s="114">
        <f t="shared" si="5"/>
        <v>2466.4822058418858</v>
      </c>
      <c r="H25" s="158">
        <f t="shared" ref="H25:H26" si="24">G25/8</f>
        <v>308.31027573023573</v>
      </c>
      <c r="I25" s="59">
        <f t="shared" si="6"/>
        <v>24429.918991195824</v>
      </c>
      <c r="J25" s="78">
        <f t="shared" si="7"/>
        <v>1832.2439243396868</v>
      </c>
      <c r="K25" s="118">
        <f t="shared" si="8"/>
        <v>3053.739873899478</v>
      </c>
      <c r="L25" s="118">
        <f t="shared" si="9"/>
        <v>229.03049054246085</v>
      </c>
      <c r="M25" s="132">
        <f t="shared" si="10"/>
        <v>25529.265345799635</v>
      </c>
      <c r="N25" s="78">
        <f t="shared" si="11"/>
        <v>1404.10959401898</v>
      </c>
      <c r="O25" s="118">
        <f t="shared" si="12"/>
        <v>3191.1581682249544</v>
      </c>
      <c r="P25" s="158">
        <f t="shared" si="13"/>
        <v>175.5136992523725</v>
      </c>
      <c r="Q25" s="51">
        <v>23490.306722303674</v>
      </c>
    </row>
    <row r="26" spans="1:17" x14ac:dyDescent="0.25">
      <c r="A26" s="19" t="s">
        <v>356</v>
      </c>
      <c r="B26" s="30" t="s">
        <v>968</v>
      </c>
      <c r="C26" s="114">
        <f t="shared" si="2"/>
        <v>1231.2496392336029</v>
      </c>
      <c r="D26" s="158">
        <f t="shared" si="3"/>
        <v>153.90620490420037</v>
      </c>
      <c r="E26" s="78">
        <f t="shared" si="4"/>
        <v>1846.8744588504042</v>
      </c>
      <c r="F26" s="118">
        <f t="shared" si="23"/>
        <v>230.85930735630052</v>
      </c>
      <c r="G26" s="114">
        <f t="shared" si="5"/>
        <v>2585.624242390566</v>
      </c>
      <c r="H26" s="158">
        <f t="shared" si="24"/>
        <v>323.20303029882075</v>
      </c>
      <c r="I26" s="59">
        <f t="shared" si="6"/>
        <v>25609.992496058941</v>
      </c>
      <c r="J26" s="78">
        <f t="shared" si="7"/>
        <v>1920.7494372044205</v>
      </c>
      <c r="K26" s="118">
        <f t="shared" si="8"/>
        <v>3201.2490620073677</v>
      </c>
      <c r="L26" s="118">
        <f t="shared" si="9"/>
        <v>240.09367965055256</v>
      </c>
      <c r="M26" s="132">
        <f t="shared" si="10"/>
        <v>26762.442158381593</v>
      </c>
      <c r="N26" s="78">
        <f t="shared" si="11"/>
        <v>1471.9343187109876</v>
      </c>
      <c r="O26" s="118">
        <f t="shared" si="12"/>
        <v>3345.3052697976991</v>
      </c>
      <c r="P26" s="158">
        <f t="shared" si="13"/>
        <v>183.99178983887344</v>
      </c>
      <c r="Q26" s="51">
        <v>24624.992784672057</v>
      </c>
    </row>
    <row r="27" spans="1:17" x14ac:dyDescent="0.25">
      <c r="A27" s="2"/>
      <c r="B27" s="2" t="s">
        <v>59</v>
      </c>
      <c r="C27" s="114"/>
      <c r="D27" s="158"/>
      <c r="E27" s="78"/>
      <c r="F27" s="118"/>
      <c r="G27" s="114"/>
      <c r="H27" s="158"/>
      <c r="I27" s="59"/>
      <c r="J27" s="78"/>
      <c r="K27" s="118"/>
      <c r="L27" s="118"/>
      <c r="M27" s="132"/>
      <c r="N27" s="78"/>
      <c r="O27" s="118"/>
      <c r="P27" s="158"/>
      <c r="Q27" s="51"/>
    </row>
    <row r="28" spans="1:17" x14ac:dyDescent="0.25">
      <c r="A28" s="19" t="s">
        <v>357</v>
      </c>
      <c r="B28" s="30" t="s">
        <v>968</v>
      </c>
      <c r="C28" s="114">
        <f t="shared" si="2"/>
        <v>1231.2496392336029</v>
      </c>
      <c r="D28" s="158">
        <f t="shared" si="3"/>
        <v>153.90620490420037</v>
      </c>
      <c r="E28" s="78">
        <f t="shared" si="4"/>
        <v>1846.8744588504042</v>
      </c>
      <c r="F28" s="118">
        <f>E28/8</f>
        <v>230.85930735630052</v>
      </c>
      <c r="G28" s="114">
        <f t="shared" si="5"/>
        <v>2585.624242390566</v>
      </c>
      <c r="H28" s="158">
        <f>G28/8</f>
        <v>323.20303029882075</v>
      </c>
      <c r="I28" s="59">
        <f t="shared" si="6"/>
        <v>25609.992496058941</v>
      </c>
      <c r="J28" s="78">
        <f t="shared" si="7"/>
        <v>1920.7494372044205</v>
      </c>
      <c r="K28" s="118">
        <f t="shared" si="8"/>
        <v>3201.2490620073677</v>
      </c>
      <c r="L28" s="118">
        <f t="shared" si="9"/>
        <v>240.09367965055256</v>
      </c>
      <c r="M28" s="132">
        <f t="shared" si="10"/>
        <v>26762.442158381593</v>
      </c>
      <c r="N28" s="78">
        <f t="shared" si="11"/>
        <v>1471.9343187109876</v>
      </c>
      <c r="O28" s="118">
        <f t="shared" si="12"/>
        <v>3345.3052697976991</v>
      </c>
      <c r="P28" s="158">
        <f t="shared" si="13"/>
        <v>183.99178983887344</v>
      </c>
      <c r="Q28" s="51">
        <v>24624.992784672057</v>
      </c>
    </row>
    <row r="29" spans="1:17" x14ac:dyDescent="0.25">
      <c r="A29" s="2"/>
      <c r="B29" s="2" t="s">
        <v>60</v>
      </c>
      <c r="C29" s="114"/>
      <c r="D29" s="158"/>
      <c r="E29" s="78"/>
      <c r="F29" s="118"/>
      <c r="G29" s="114"/>
      <c r="H29" s="158"/>
      <c r="I29" s="59"/>
      <c r="J29" s="78"/>
      <c r="K29" s="118"/>
      <c r="L29" s="118"/>
      <c r="M29" s="132"/>
      <c r="N29" s="78"/>
      <c r="O29" s="118"/>
      <c r="P29" s="158"/>
      <c r="Q29" s="51"/>
    </row>
    <row r="30" spans="1:17" x14ac:dyDescent="0.25">
      <c r="A30" s="19" t="s">
        <v>358</v>
      </c>
      <c r="B30" s="30" t="s">
        <v>968</v>
      </c>
      <c r="C30" s="114">
        <f t="shared" si="2"/>
        <v>1231.2496392336029</v>
      </c>
      <c r="D30" s="158">
        <f t="shared" si="3"/>
        <v>153.90620490420037</v>
      </c>
      <c r="E30" s="78">
        <f t="shared" si="4"/>
        <v>1846.8744588504042</v>
      </c>
      <c r="F30" s="118">
        <f>E30/8</f>
        <v>230.85930735630052</v>
      </c>
      <c r="G30" s="114">
        <f t="shared" si="5"/>
        <v>2585.624242390566</v>
      </c>
      <c r="H30" s="158">
        <f>G30/8</f>
        <v>323.20303029882075</v>
      </c>
      <c r="I30" s="59">
        <f t="shared" si="6"/>
        <v>25609.992496058941</v>
      </c>
      <c r="J30" s="78">
        <f t="shared" si="7"/>
        <v>1920.7494372044205</v>
      </c>
      <c r="K30" s="118">
        <f t="shared" si="8"/>
        <v>3201.2490620073677</v>
      </c>
      <c r="L30" s="118">
        <f t="shared" si="9"/>
        <v>240.09367965055256</v>
      </c>
      <c r="M30" s="132">
        <f t="shared" si="10"/>
        <v>26762.442158381593</v>
      </c>
      <c r="N30" s="78">
        <f t="shared" si="11"/>
        <v>1471.9343187109876</v>
      </c>
      <c r="O30" s="118">
        <f t="shared" si="12"/>
        <v>3345.3052697976991</v>
      </c>
      <c r="P30" s="158">
        <f t="shared" si="13"/>
        <v>183.99178983887344</v>
      </c>
      <c r="Q30" s="51">
        <v>24624.992784672057</v>
      </c>
    </row>
    <row r="31" spans="1:17" ht="12.75" customHeight="1" x14ac:dyDescent="0.25">
      <c r="A31" s="2"/>
      <c r="B31" s="11" t="s">
        <v>117</v>
      </c>
      <c r="C31" s="114"/>
      <c r="D31" s="158"/>
      <c r="E31" s="78"/>
      <c r="F31" s="118"/>
      <c r="G31" s="114"/>
      <c r="H31" s="158"/>
      <c r="I31" s="59"/>
      <c r="J31" s="78"/>
      <c r="K31" s="118">
        <f t="shared" si="8"/>
        <v>0</v>
      </c>
      <c r="L31" s="118">
        <f t="shared" si="9"/>
        <v>0</v>
      </c>
      <c r="M31" s="132"/>
      <c r="N31" s="78"/>
      <c r="O31" s="118"/>
      <c r="P31" s="158"/>
      <c r="Q31" s="51"/>
    </row>
    <row r="32" spans="1:17" x14ac:dyDescent="0.25">
      <c r="A32" s="19" t="s">
        <v>359</v>
      </c>
      <c r="B32" s="30" t="s">
        <v>653</v>
      </c>
      <c r="C32" s="114">
        <f t="shared" si="2"/>
        <v>1320.321214445479</v>
      </c>
      <c r="D32" s="158">
        <f t="shared" si="3"/>
        <v>165.04015180568487</v>
      </c>
      <c r="E32" s="78">
        <f t="shared" si="4"/>
        <v>1980.4818216682181</v>
      </c>
      <c r="F32" s="118">
        <f>E32/8</f>
        <v>247.56022770852726</v>
      </c>
      <c r="G32" s="114">
        <f t="shared" si="5"/>
        <v>2772.6745503355055</v>
      </c>
      <c r="H32" s="158">
        <f>G32/8</f>
        <v>346.58431879193819</v>
      </c>
      <c r="I32" s="59">
        <f t="shared" si="6"/>
        <v>27462.681260465961</v>
      </c>
      <c r="J32" s="78">
        <f t="shared" si="7"/>
        <v>2059.7010945349471</v>
      </c>
      <c r="K32" s="118">
        <f t="shared" si="8"/>
        <v>3432.8351575582451</v>
      </c>
      <c r="L32" s="118">
        <f t="shared" si="9"/>
        <v>257.46263681686838</v>
      </c>
      <c r="M32" s="132">
        <f t="shared" si="10"/>
        <v>28698.501917186928</v>
      </c>
      <c r="N32" s="78">
        <f t="shared" si="11"/>
        <v>1578.417605445281</v>
      </c>
      <c r="O32" s="118">
        <f t="shared" si="12"/>
        <v>3587.312739648366</v>
      </c>
      <c r="P32" s="158">
        <f t="shared" si="13"/>
        <v>197.30220068066012</v>
      </c>
      <c r="Q32" s="51">
        <v>26406.424288909577</v>
      </c>
    </row>
    <row r="33" spans="1:17" x14ac:dyDescent="0.25">
      <c r="A33" s="2" t="s">
        <v>461</v>
      </c>
      <c r="B33" t="s">
        <v>118</v>
      </c>
      <c r="C33" s="114"/>
      <c r="D33" s="158"/>
      <c r="E33" s="78"/>
      <c r="F33" s="118"/>
      <c r="G33" s="114"/>
      <c r="H33" s="158"/>
      <c r="I33" s="59"/>
      <c r="J33" s="78"/>
      <c r="K33" s="118"/>
      <c r="L33" s="118"/>
      <c r="M33" s="132"/>
      <c r="N33" s="78"/>
      <c r="O33" s="118"/>
      <c r="P33" s="158"/>
      <c r="Q33" s="51"/>
    </row>
    <row r="34" spans="1:17" x14ac:dyDescent="0.25">
      <c r="A34" s="19" t="s">
        <v>360</v>
      </c>
      <c r="B34" s="30" t="s">
        <v>115</v>
      </c>
      <c r="C34" s="114">
        <f t="shared" si="2"/>
        <v>1231.2496392336029</v>
      </c>
      <c r="D34" s="158">
        <f t="shared" si="3"/>
        <v>153.90620490420037</v>
      </c>
      <c r="E34" s="78">
        <f t="shared" si="4"/>
        <v>1846.8744588504042</v>
      </c>
      <c r="F34" s="118">
        <f>E34/8</f>
        <v>230.85930735630052</v>
      </c>
      <c r="G34" s="114">
        <f t="shared" si="5"/>
        <v>2585.624242390566</v>
      </c>
      <c r="H34" s="158">
        <f>G34/8</f>
        <v>323.20303029882075</v>
      </c>
      <c r="I34" s="59">
        <f t="shared" si="6"/>
        <v>25609.992496058941</v>
      </c>
      <c r="J34" s="78">
        <f t="shared" si="7"/>
        <v>1920.7494372044205</v>
      </c>
      <c r="K34" s="118">
        <f t="shared" si="8"/>
        <v>3201.2490620073677</v>
      </c>
      <c r="L34" s="118">
        <f t="shared" si="9"/>
        <v>240.09367965055256</v>
      </c>
      <c r="M34" s="132">
        <f t="shared" si="10"/>
        <v>26762.442158381593</v>
      </c>
      <c r="N34" s="78">
        <f t="shared" si="11"/>
        <v>1471.9343187109876</v>
      </c>
      <c r="O34" s="118">
        <f t="shared" si="12"/>
        <v>3345.3052697976991</v>
      </c>
      <c r="P34" s="158">
        <f t="shared" si="13"/>
        <v>183.99178983887344</v>
      </c>
      <c r="Q34" s="51">
        <v>24624.992784672057</v>
      </c>
    </row>
    <row r="35" spans="1:17" x14ac:dyDescent="0.25">
      <c r="A35" s="2" t="s">
        <v>461</v>
      </c>
      <c r="B35" t="s">
        <v>119</v>
      </c>
      <c r="C35" s="114"/>
      <c r="D35" s="158"/>
      <c r="E35" s="78"/>
      <c r="F35" s="118"/>
      <c r="G35" s="114"/>
      <c r="H35" s="158"/>
      <c r="I35" s="59"/>
      <c r="J35" s="78"/>
      <c r="K35" s="118"/>
      <c r="L35" s="118"/>
      <c r="M35" s="132"/>
      <c r="N35" s="78"/>
      <c r="O35" s="118"/>
      <c r="P35" s="158"/>
      <c r="Q35" s="51"/>
    </row>
    <row r="36" spans="1:17" x14ac:dyDescent="0.25">
      <c r="A36" s="2" t="s">
        <v>461</v>
      </c>
      <c r="B36" t="s">
        <v>120</v>
      </c>
      <c r="C36" s="114"/>
      <c r="D36" s="158"/>
      <c r="E36" s="78"/>
      <c r="F36" s="118"/>
      <c r="G36" s="114"/>
      <c r="H36" s="158"/>
      <c r="I36" s="59"/>
      <c r="J36" s="78"/>
      <c r="K36" s="118"/>
      <c r="L36" s="118"/>
      <c r="M36" s="132"/>
      <c r="N36" s="78"/>
      <c r="O36" s="118"/>
      <c r="P36" s="158"/>
      <c r="Q36" s="51"/>
    </row>
    <row r="37" spans="1:17" x14ac:dyDescent="0.25">
      <c r="A37" s="2" t="s">
        <v>461</v>
      </c>
      <c r="B37" t="s">
        <v>121</v>
      </c>
      <c r="C37" s="114"/>
      <c r="D37" s="158"/>
      <c r="E37" s="78"/>
      <c r="F37" s="118"/>
      <c r="G37" s="114"/>
      <c r="H37" s="158"/>
      <c r="I37" s="59"/>
      <c r="J37" s="78"/>
      <c r="K37" s="118"/>
      <c r="L37" s="118"/>
      <c r="M37" s="132"/>
      <c r="N37" s="78"/>
      <c r="O37" s="118"/>
      <c r="P37" s="158"/>
      <c r="Q37" s="51"/>
    </row>
    <row r="38" spans="1:17" x14ac:dyDescent="0.25">
      <c r="A38" s="19" t="s">
        <v>361</v>
      </c>
      <c r="B38" s="30" t="s">
        <v>116</v>
      </c>
      <c r="C38" s="114">
        <f>+Q38*0.05</f>
        <v>1174.5153361151838</v>
      </c>
      <c r="D38" s="158">
        <f t="shared" si="3"/>
        <v>146.81441701439797</v>
      </c>
      <c r="E38" s="78">
        <f>+Q38*0.075</f>
        <v>1761.7730041727755</v>
      </c>
      <c r="F38" s="118">
        <f>E38/8</f>
        <v>220.22162552159693</v>
      </c>
      <c r="G38" s="114">
        <f>+Q38*0.105</f>
        <v>2466.4822058418858</v>
      </c>
      <c r="H38" s="158">
        <f>G38/8</f>
        <v>308.31027573023573</v>
      </c>
      <c r="I38" s="59">
        <f>+Q38*1.04</f>
        <v>24429.918991195824</v>
      </c>
      <c r="J38" s="78">
        <f>+I38*0.075</f>
        <v>1832.2439243396868</v>
      </c>
      <c r="K38" s="118">
        <f t="shared" si="8"/>
        <v>3053.739873899478</v>
      </c>
      <c r="L38" s="118">
        <f t="shared" si="9"/>
        <v>229.03049054246085</v>
      </c>
      <c r="M38" s="132">
        <f>+I38*1.045</f>
        <v>25529.265345799635</v>
      </c>
      <c r="N38" s="78">
        <f t="shared" si="11"/>
        <v>1404.10959401898</v>
      </c>
      <c r="O38" s="118">
        <f t="shared" si="12"/>
        <v>3191.1581682249544</v>
      </c>
      <c r="P38" s="158">
        <f t="shared" si="13"/>
        <v>175.5136992523725</v>
      </c>
      <c r="Q38" s="51">
        <v>23490.306722303674</v>
      </c>
    </row>
    <row r="39" spans="1:17" x14ac:dyDescent="0.25">
      <c r="A39" s="2" t="s">
        <v>461</v>
      </c>
      <c r="B39" t="s">
        <v>387</v>
      </c>
      <c r="C39" s="114"/>
      <c r="D39" s="158"/>
      <c r="E39" s="78"/>
      <c r="F39" s="118"/>
      <c r="G39" s="112"/>
      <c r="H39" s="175"/>
      <c r="M39" s="131"/>
      <c r="P39" s="113"/>
      <c r="Q39" s="61"/>
    </row>
    <row r="40" spans="1:17" x14ac:dyDescent="0.25">
      <c r="A40" s="2" t="s">
        <v>461</v>
      </c>
      <c r="B40" t="s">
        <v>122</v>
      </c>
      <c r="C40" s="114"/>
      <c r="D40" s="158"/>
      <c r="E40" s="78"/>
      <c r="F40" s="118"/>
      <c r="G40" s="112"/>
      <c r="H40" s="175"/>
      <c r="M40" s="131"/>
      <c r="P40" s="113"/>
    </row>
    <row r="41" spans="1:17" x14ac:dyDescent="0.25">
      <c r="A41" s="2" t="s">
        <v>461</v>
      </c>
      <c r="B41" t="s">
        <v>123</v>
      </c>
      <c r="C41" s="114"/>
      <c r="D41" s="158"/>
      <c r="E41" s="78"/>
      <c r="F41" s="118"/>
      <c r="G41" s="112"/>
      <c r="H41" s="175"/>
      <c r="M41" s="131"/>
      <c r="P41" s="113"/>
    </row>
    <row r="42" spans="1:17" x14ac:dyDescent="0.25">
      <c r="A42" s="2" t="s">
        <v>461</v>
      </c>
      <c r="B42" t="s">
        <v>124</v>
      </c>
      <c r="C42" s="114"/>
      <c r="D42" s="158"/>
      <c r="E42" s="78"/>
      <c r="F42" s="118"/>
      <c r="G42" s="112"/>
      <c r="H42" s="175"/>
      <c r="M42" s="131"/>
      <c r="P42" s="113"/>
    </row>
    <row r="43" spans="1:17" x14ac:dyDescent="0.25">
      <c r="A43" s="2" t="s">
        <v>461</v>
      </c>
      <c r="B43" t="s">
        <v>125</v>
      </c>
      <c r="C43" s="114"/>
      <c r="D43" s="158"/>
      <c r="E43" s="78"/>
      <c r="F43" s="118"/>
      <c r="G43" s="112"/>
      <c r="H43" s="175"/>
      <c r="M43" s="131"/>
      <c r="P43" s="113"/>
    </row>
    <row r="44" spans="1:17" x14ac:dyDescent="0.25">
      <c r="A44" s="2" t="s">
        <v>461</v>
      </c>
      <c r="B44" t="s">
        <v>701</v>
      </c>
      <c r="C44" s="114"/>
      <c r="D44" s="158"/>
      <c r="E44" s="78"/>
      <c r="F44" s="118"/>
      <c r="G44" s="112"/>
      <c r="H44" s="175"/>
      <c r="M44" s="131"/>
      <c r="P44" s="113"/>
    </row>
    <row r="45" spans="1:17" x14ac:dyDescent="0.25">
      <c r="A45" s="2" t="s">
        <v>461</v>
      </c>
      <c r="B45" t="s">
        <v>126</v>
      </c>
      <c r="C45" s="114"/>
      <c r="D45" s="158"/>
      <c r="E45" s="78"/>
      <c r="F45" s="118"/>
      <c r="G45" s="112"/>
      <c r="H45" s="175"/>
      <c r="M45" s="131"/>
      <c r="P45" s="113"/>
    </row>
    <row r="46" spans="1:17" x14ac:dyDescent="0.25">
      <c r="A46" s="2" t="s">
        <v>461</v>
      </c>
      <c r="B46" t="s">
        <v>127</v>
      </c>
      <c r="C46" s="112"/>
      <c r="D46" s="175"/>
      <c r="E46" s="77"/>
      <c r="F46" s="117"/>
      <c r="G46" s="112"/>
      <c r="H46" s="175"/>
      <c r="M46" s="131"/>
      <c r="P46" s="113"/>
    </row>
    <row r="47" spans="1:17" x14ac:dyDescent="0.25">
      <c r="A47" s="2"/>
      <c r="C47" s="112"/>
      <c r="D47" s="175"/>
      <c r="E47" s="77"/>
      <c r="F47" s="117"/>
      <c r="G47" s="112"/>
      <c r="H47" s="175"/>
      <c r="M47" s="131"/>
      <c r="P47" s="113"/>
    </row>
    <row r="48" spans="1:17" x14ac:dyDescent="0.25">
      <c r="A48" s="2"/>
      <c r="C48" s="112"/>
      <c r="D48" s="175"/>
      <c r="E48" s="77"/>
      <c r="F48" s="117"/>
      <c r="G48" s="112"/>
      <c r="H48" s="175"/>
      <c r="M48" s="131"/>
      <c r="P48" s="113"/>
    </row>
    <row r="49" spans="1:16" x14ac:dyDescent="0.25">
      <c r="A49" s="2"/>
      <c r="C49" s="112"/>
      <c r="D49" s="175"/>
      <c r="E49" s="77"/>
      <c r="F49" s="117"/>
      <c r="G49" s="112"/>
      <c r="H49" s="175"/>
      <c r="M49" s="131"/>
      <c r="P49" s="113"/>
    </row>
    <row r="50" spans="1:16" x14ac:dyDescent="0.25">
      <c r="A50" s="2"/>
      <c r="C50" s="112"/>
      <c r="D50" s="175"/>
      <c r="E50" s="77"/>
      <c r="F50" s="117"/>
      <c r="G50" s="112"/>
      <c r="H50" s="175"/>
      <c r="M50" s="131"/>
      <c r="P50" s="113"/>
    </row>
    <row r="51" spans="1:16" x14ac:dyDescent="0.25">
      <c r="A51" s="2"/>
      <c r="C51" s="112"/>
      <c r="D51" s="175"/>
      <c r="E51" s="77"/>
      <c r="F51" s="117"/>
      <c r="G51" s="112"/>
      <c r="H51" s="175"/>
      <c r="M51" s="131"/>
      <c r="P51" s="113"/>
    </row>
    <row r="52" spans="1:16" x14ac:dyDescent="0.25">
      <c r="A52" s="2"/>
      <c r="B52" s="2" t="s">
        <v>971</v>
      </c>
      <c r="C52" s="112"/>
      <c r="D52" s="175"/>
      <c r="E52" s="77"/>
      <c r="F52" s="117"/>
      <c r="G52" s="112"/>
      <c r="H52" s="175"/>
      <c r="M52" s="131"/>
      <c r="P52" s="113"/>
    </row>
    <row r="53" spans="1:16" ht="38.25" customHeight="1" x14ac:dyDescent="0.25">
      <c r="A53" s="7" t="s">
        <v>362</v>
      </c>
      <c r="B53" s="5" t="s">
        <v>6</v>
      </c>
      <c r="C53" s="112"/>
      <c r="D53" s="175"/>
      <c r="E53" s="77"/>
      <c r="F53" s="117"/>
      <c r="G53" s="112"/>
      <c r="H53" s="175"/>
      <c r="M53" s="131"/>
      <c r="P53" s="113"/>
    </row>
    <row r="54" spans="1:16" ht="13.5" customHeight="1" x14ac:dyDescent="0.25">
      <c r="A54" s="7"/>
      <c r="B54" s="5"/>
      <c r="C54" s="112"/>
      <c r="D54" s="175"/>
      <c r="E54" s="77"/>
      <c r="F54" s="117"/>
      <c r="G54" s="112"/>
      <c r="H54" s="175"/>
      <c r="M54" s="131"/>
      <c r="P54" s="113"/>
    </row>
    <row r="55" spans="1:16" ht="27.9" customHeight="1" x14ac:dyDescent="0.25">
      <c r="B55" s="11" t="s">
        <v>31</v>
      </c>
      <c r="C55" s="112"/>
      <c r="D55" s="175"/>
      <c r="E55" s="77"/>
      <c r="F55" s="117"/>
      <c r="G55" s="112"/>
      <c r="H55" s="175"/>
      <c r="M55" s="131"/>
      <c r="P55" s="11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4"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7" max="15"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pageSetUpPr fitToPage="1"/>
  </sheetPr>
  <dimension ref="A1:R109"/>
  <sheetViews>
    <sheetView zoomScaleNormal="100" zoomScaleSheetLayoutView="75" workbookViewId="0">
      <selection sqref="A1:P109"/>
    </sheetView>
  </sheetViews>
  <sheetFormatPr baseColWidth="10" defaultColWidth="11.44140625" defaultRowHeight="13.2" x14ac:dyDescent="0.25"/>
  <cols>
    <col min="1" max="1" width="4.6640625" style="3" customWidth="1"/>
    <col min="2" max="2" width="110.6640625" style="52" customWidth="1"/>
    <col min="3" max="4" width="10.5546875" style="74" customWidth="1"/>
    <col min="5" max="5" width="10.44140625" style="73" customWidth="1"/>
    <col min="6" max="6" width="10.44140625" style="52" customWidth="1"/>
    <col min="7" max="7" width="10" style="52" bestFit="1" customWidth="1"/>
    <col min="8" max="9" width="10" style="58" customWidth="1"/>
    <col min="10" max="10" width="10" style="52" customWidth="1"/>
    <col min="11" max="13" width="10" style="58" customWidth="1"/>
    <col min="14" max="14" width="10" style="52" customWidth="1"/>
    <col min="15" max="16" width="10" style="58" customWidth="1"/>
    <col min="18" max="18" width="0" hidden="1" customWidth="1"/>
  </cols>
  <sheetData>
    <row r="1" spans="1:18"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R1" t="s">
        <v>1438</v>
      </c>
    </row>
    <row r="2" spans="1:18"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R2">
        <v>45658</v>
      </c>
    </row>
    <row r="3" spans="1:18"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R3" t="s">
        <v>909</v>
      </c>
    </row>
    <row r="4" spans="1:18" x14ac:dyDescent="0.25">
      <c r="A4" s="2"/>
      <c r="B4" s="105" t="s">
        <v>1273</v>
      </c>
      <c r="C4" s="112"/>
      <c r="D4" s="161"/>
      <c r="E4" s="52"/>
      <c r="F4" s="58"/>
      <c r="G4" s="119"/>
      <c r="H4" s="113"/>
      <c r="M4" s="131"/>
      <c r="P4" s="113"/>
    </row>
    <row r="5" spans="1:18" x14ac:dyDescent="0.25">
      <c r="A5" s="2"/>
      <c r="B5" s="105" t="s">
        <v>61</v>
      </c>
      <c r="C5" s="112"/>
      <c r="D5" s="161"/>
      <c r="E5" s="52"/>
      <c r="F5" s="58"/>
      <c r="G5" s="119"/>
      <c r="H5" s="113"/>
      <c r="M5" s="131"/>
      <c r="P5" s="113"/>
      <c r="R5" s="46"/>
    </row>
    <row r="6" spans="1:18" x14ac:dyDescent="0.25">
      <c r="A6" s="2"/>
      <c r="B6" s="105" t="s">
        <v>62</v>
      </c>
      <c r="C6" s="112"/>
      <c r="D6" s="161"/>
      <c r="E6" s="52"/>
      <c r="F6" s="58"/>
      <c r="G6" s="119"/>
      <c r="H6" s="113"/>
      <c r="M6" s="131"/>
      <c r="P6" s="113"/>
    </row>
    <row r="7" spans="1:18" x14ac:dyDescent="0.25">
      <c r="A7" s="19" t="s">
        <v>1351</v>
      </c>
      <c r="B7" s="30" t="s">
        <v>653</v>
      </c>
      <c r="C7" s="114">
        <f>+R7*0.05</f>
        <v>1319.432531934247</v>
      </c>
      <c r="D7" s="162">
        <f>C7/8</f>
        <v>164.92906649178087</v>
      </c>
      <c r="E7" s="53">
        <f>+R7*0.075</f>
        <v>1979.14879790137</v>
      </c>
      <c r="F7" s="163">
        <f>E7/8</f>
        <v>247.39359973767125</v>
      </c>
      <c r="G7" s="120">
        <f>+R7*0.105</f>
        <v>2770.8083170619184</v>
      </c>
      <c r="H7" s="162">
        <f>G7/8</f>
        <v>346.3510396327398</v>
      </c>
      <c r="I7" s="59">
        <f>+R7*1.04</f>
        <v>27444.196664232335</v>
      </c>
      <c r="J7" s="53">
        <f>+I7*0.075</f>
        <v>2058.3147498174249</v>
      </c>
      <c r="K7" s="59">
        <f>I7/8</f>
        <v>3430.5245830290419</v>
      </c>
      <c r="L7" s="59">
        <f>J7/8</f>
        <v>257.28934372717811</v>
      </c>
      <c r="M7" s="132">
        <f>+I7*1.045</f>
        <v>28679.18551412279</v>
      </c>
      <c r="N7" s="53">
        <f>+M7*0.055</f>
        <v>1577.3552032767534</v>
      </c>
      <c r="O7" s="59">
        <f>M7/8</f>
        <v>3584.8981892653487</v>
      </c>
      <c r="P7" s="115">
        <f>N7/8</f>
        <v>197.16940040959418</v>
      </c>
      <c r="R7">
        <v>26388.650638684936</v>
      </c>
    </row>
    <row r="8" spans="1:18" x14ac:dyDescent="0.25">
      <c r="A8" s="2"/>
      <c r="B8" s="103" t="s">
        <v>558</v>
      </c>
      <c r="C8" s="114"/>
      <c r="D8" s="162"/>
      <c r="E8" s="53"/>
      <c r="F8" s="59"/>
      <c r="G8" s="120"/>
      <c r="H8" s="115"/>
      <c r="I8" s="59"/>
      <c r="J8" s="53"/>
      <c r="K8" s="59"/>
      <c r="L8" s="59"/>
      <c r="M8" s="132"/>
      <c r="N8" s="53"/>
      <c r="O8" s="59"/>
      <c r="P8" s="115"/>
    </row>
    <row r="9" spans="1:18" x14ac:dyDescent="0.25">
      <c r="A9" s="2" t="s">
        <v>1333</v>
      </c>
      <c r="B9" s="99" t="s">
        <v>486</v>
      </c>
      <c r="C9" s="114"/>
      <c r="D9" s="162"/>
      <c r="E9" s="53"/>
      <c r="F9" s="59"/>
      <c r="G9" s="120"/>
      <c r="H9" s="115"/>
      <c r="I9" s="59"/>
      <c r="J9" s="53"/>
      <c r="K9" s="59"/>
      <c r="L9" s="59"/>
      <c r="M9" s="132"/>
      <c r="N9" s="53"/>
      <c r="O9" s="59"/>
      <c r="P9" s="115"/>
    </row>
    <row r="10" spans="1:18" x14ac:dyDescent="0.25">
      <c r="A10" s="2" t="s">
        <v>1333</v>
      </c>
      <c r="B10" s="99" t="s">
        <v>487</v>
      </c>
      <c r="C10" s="114"/>
      <c r="D10" s="162"/>
      <c r="E10" s="53"/>
      <c r="F10" s="59"/>
      <c r="G10" s="120"/>
      <c r="H10" s="115"/>
      <c r="I10" s="59"/>
      <c r="J10" s="53"/>
      <c r="K10" s="59"/>
      <c r="L10" s="59"/>
      <c r="M10" s="132"/>
      <c r="N10" s="53"/>
      <c r="O10" s="59"/>
      <c r="P10" s="115"/>
    </row>
    <row r="11" spans="1:18" x14ac:dyDescent="0.25">
      <c r="A11" s="2" t="s">
        <v>1333</v>
      </c>
      <c r="B11" s="99" t="s">
        <v>488</v>
      </c>
      <c r="C11" s="114"/>
      <c r="D11" s="162"/>
      <c r="E11" s="53"/>
      <c r="F11" s="59"/>
      <c r="G11" s="120"/>
      <c r="H11" s="115"/>
      <c r="I11" s="59"/>
      <c r="J11" s="53"/>
      <c r="K11" s="59"/>
      <c r="L11" s="59"/>
      <c r="M11" s="132"/>
      <c r="N11" s="53"/>
      <c r="O11" s="59"/>
      <c r="P11" s="115"/>
    </row>
    <row r="12" spans="1:18" x14ac:dyDescent="0.25">
      <c r="A12" s="2" t="s">
        <v>1333</v>
      </c>
      <c r="B12" s="99" t="s">
        <v>489</v>
      </c>
      <c r="C12" s="114"/>
      <c r="D12" s="162"/>
      <c r="E12" s="53"/>
      <c r="F12" s="59"/>
      <c r="G12" s="120"/>
      <c r="H12" s="115"/>
      <c r="I12" s="59"/>
      <c r="J12" s="53"/>
      <c r="K12" s="59"/>
      <c r="L12" s="59"/>
      <c r="M12" s="132"/>
      <c r="N12" s="53"/>
      <c r="O12" s="59"/>
      <c r="P12" s="115"/>
    </row>
    <row r="13" spans="1:18" ht="24.75" customHeight="1" x14ac:dyDescent="0.25">
      <c r="A13" s="2" t="s">
        <v>1333</v>
      </c>
      <c r="B13" s="103" t="s">
        <v>490</v>
      </c>
      <c r="C13" s="114"/>
      <c r="D13" s="162"/>
      <c r="E13" s="53"/>
      <c r="F13" s="59"/>
      <c r="G13" s="120"/>
      <c r="H13" s="115"/>
      <c r="I13" s="59"/>
      <c r="J13" s="53"/>
      <c r="K13" s="59"/>
      <c r="L13" s="59"/>
      <c r="M13" s="132"/>
      <c r="N13" s="53"/>
      <c r="O13" s="59"/>
      <c r="P13" s="115"/>
    </row>
    <row r="14" spans="1:18" x14ac:dyDescent="0.25">
      <c r="A14" s="2" t="s">
        <v>1333</v>
      </c>
      <c r="B14" s="99" t="s">
        <v>491</v>
      </c>
      <c r="C14" s="114"/>
      <c r="D14" s="162"/>
      <c r="E14" s="53"/>
      <c r="F14" s="59"/>
      <c r="G14" s="120"/>
      <c r="H14" s="115"/>
      <c r="I14" s="59"/>
      <c r="J14" s="53"/>
      <c r="K14" s="59"/>
      <c r="L14" s="59"/>
      <c r="M14" s="132"/>
      <c r="N14" s="53"/>
      <c r="O14" s="59"/>
      <c r="P14" s="115"/>
    </row>
    <row r="15" spans="1:18" x14ac:dyDescent="0.25">
      <c r="A15" s="19" t="s">
        <v>1352</v>
      </c>
      <c r="B15" s="30" t="s">
        <v>968</v>
      </c>
      <c r="C15" s="114">
        <f>+R15*0.05</f>
        <v>1232.1159304066584</v>
      </c>
      <c r="D15" s="162">
        <f>C15/8</f>
        <v>154.0144913008323</v>
      </c>
      <c r="E15" s="53">
        <f>+R15*0.075</f>
        <v>1848.1738956099873</v>
      </c>
      <c r="F15" s="163">
        <f>E15/8</f>
        <v>231.02173695124841</v>
      </c>
      <c r="G15" s="120">
        <f>+R15*0.105</f>
        <v>2587.4434538539822</v>
      </c>
      <c r="H15" s="162">
        <f>G15/8</f>
        <v>323.43043173174777</v>
      </c>
      <c r="I15" s="59">
        <f>+R15*1.04</f>
        <v>25628.011352458492</v>
      </c>
      <c r="J15" s="53">
        <f>+I15*0.075</f>
        <v>1922.1008514343869</v>
      </c>
      <c r="K15" s="59">
        <f>I15/8</f>
        <v>3203.5014190573115</v>
      </c>
      <c r="L15" s="59">
        <f>J15/8</f>
        <v>240.26260642929836</v>
      </c>
      <c r="M15" s="132">
        <f>+I15*1.045</f>
        <v>26781.271863319122</v>
      </c>
      <c r="N15" s="53">
        <f>+M15*0.055</f>
        <v>1472.9699524825517</v>
      </c>
      <c r="O15" s="59">
        <f>M15/8</f>
        <v>3347.6589829148902</v>
      </c>
      <c r="P15" s="115">
        <f>N15/8</f>
        <v>184.12124406031896</v>
      </c>
      <c r="R15">
        <v>24642.318608133166</v>
      </c>
    </row>
    <row r="16" spans="1:18" x14ac:dyDescent="0.25">
      <c r="A16" s="2"/>
      <c r="B16" s="103" t="s">
        <v>558</v>
      </c>
      <c r="C16" s="114"/>
      <c r="D16" s="162"/>
      <c r="E16" s="53"/>
      <c r="F16" s="59"/>
      <c r="G16" s="120"/>
      <c r="H16" s="115"/>
      <c r="I16" s="59"/>
      <c r="J16" s="53"/>
      <c r="K16" s="59"/>
      <c r="L16" s="59"/>
      <c r="M16" s="132"/>
      <c r="N16" s="53"/>
      <c r="O16" s="59"/>
      <c r="P16" s="115"/>
    </row>
    <row r="17" spans="1:18" x14ac:dyDescent="0.25">
      <c r="A17" s="2" t="s">
        <v>1333</v>
      </c>
      <c r="B17" s="99" t="s">
        <v>492</v>
      </c>
      <c r="C17" s="114"/>
      <c r="D17" s="162"/>
      <c r="E17" s="53"/>
      <c r="F17" s="59"/>
      <c r="G17" s="120"/>
      <c r="H17" s="115"/>
      <c r="I17" s="59"/>
      <c r="J17" s="53"/>
      <c r="K17" s="59"/>
      <c r="L17" s="59"/>
      <c r="M17" s="132"/>
      <c r="N17" s="53"/>
      <c r="O17" s="59"/>
      <c r="P17" s="115"/>
    </row>
    <row r="18" spans="1:18" x14ac:dyDescent="0.25">
      <c r="A18" s="2" t="s">
        <v>1333</v>
      </c>
      <c r="B18" s="99" t="s">
        <v>493</v>
      </c>
      <c r="C18" s="114"/>
      <c r="D18" s="162"/>
      <c r="E18" s="53"/>
      <c r="F18" s="59"/>
      <c r="G18" s="120"/>
      <c r="H18" s="115"/>
      <c r="I18" s="59"/>
      <c r="J18" s="53"/>
      <c r="K18" s="59"/>
      <c r="L18" s="59"/>
      <c r="M18" s="132"/>
      <c r="N18" s="53"/>
      <c r="O18" s="59"/>
      <c r="P18" s="115"/>
    </row>
    <row r="19" spans="1:18" x14ac:dyDescent="0.25">
      <c r="A19" s="19" t="s">
        <v>1353</v>
      </c>
      <c r="B19" s="30" t="s">
        <v>970</v>
      </c>
      <c r="C19" s="114">
        <f>+R19*0.05</f>
        <v>1187.6146878507018</v>
      </c>
      <c r="D19" s="162">
        <f>C19/8</f>
        <v>148.45183598133772</v>
      </c>
      <c r="E19" s="53">
        <f>+R19*0.075</f>
        <v>1781.4220317760526</v>
      </c>
      <c r="F19" s="163">
        <f>E19/8</f>
        <v>222.67775397200657</v>
      </c>
      <c r="G19" s="120">
        <f>+R19*0.105</f>
        <v>2493.9908444864736</v>
      </c>
      <c r="H19" s="162">
        <f>G19/8</f>
        <v>311.7488555608092</v>
      </c>
      <c r="I19" s="59">
        <f>+R19*1.04</f>
        <v>24702.385507294595</v>
      </c>
      <c r="J19" s="53">
        <f>+I19*0.075</f>
        <v>1852.6789130470945</v>
      </c>
      <c r="K19" s="59">
        <f>I19/8</f>
        <v>3087.7981884118244</v>
      </c>
      <c r="L19" s="59">
        <f>J19/8</f>
        <v>231.58486413088681</v>
      </c>
      <c r="M19" s="132">
        <f>+I19*1.045</f>
        <v>25813.992855122851</v>
      </c>
      <c r="N19" s="53">
        <f>+M19*0.055</f>
        <v>1419.7696070317568</v>
      </c>
      <c r="O19" s="59">
        <f>M19/8</f>
        <v>3226.7491068903564</v>
      </c>
      <c r="P19" s="115">
        <f>N19/8</f>
        <v>177.4712008789696</v>
      </c>
      <c r="R19">
        <v>23752.293757014035</v>
      </c>
    </row>
    <row r="20" spans="1:18" x14ac:dyDescent="0.25">
      <c r="A20" s="2"/>
      <c r="B20" s="103" t="s">
        <v>558</v>
      </c>
      <c r="C20" s="114"/>
      <c r="D20" s="162"/>
      <c r="E20" s="53"/>
      <c r="F20" s="59"/>
      <c r="G20" s="120"/>
      <c r="H20" s="115"/>
      <c r="I20" s="59"/>
      <c r="J20" s="53"/>
      <c r="K20" s="59"/>
      <c r="L20" s="59"/>
      <c r="M20" s="132"/>
      <c r="N20" s="53"/>
      <c r="O20" s="59"/>
      <c r="P20" s="115"/>
    </row>
    <row r="21" spans="1:18" x14ac:dyDescent="0.25">
      <c r="A21" s="2"/>
      <c r="B21" s="103" t="s">
        <v>494</v>
      </c>
      <c r="C21" s="114"/>
      <c r="D21" s="162"/>
      <c r="E21" s="53"/>
      <c r="F21" s="59"/>
      <c r="G21" s="120"/>
      <c r="H21" s="115"/>
      <c r="I21" s="59"/>
      <c r="J21" s="53"/>
      <c r="K21" s="59"/>
      <c r="L21" s="59"/>
      <c r="M21" s="132"/>
      <c r="N21" s="53"/>
      <c r="O21" s="59"/>
      <c r="P21" s="115"/>
    </row>
    <row r="22" spans="1:18" x14ac:dyDescent="0.25">
      <c r="A22" s="2" t="s">
        <v>1333</v>
      </c>
      <c r="B22" s="99" t="s">
        <v>495</v>
      </c>
      <c r="C22" s="114"/>
      <c r="D22" s="162"/>
      <c r="E22" s="53"/>
      <c r="F22" s="59"/>
      <c r="G22" s="120"/>
      <c r="H22" s="115"/>
      <c r="I22" s="59"/>
      <c r="J22" s="53"/>
      <c r="K22" s="59"/>
      <c r="L22" s="59"/>
      <c r="M22" s="132"/>
      <c r="N22" s="53"/>
      <c r="O22" s="59"/>
      <c r="P22" s="115"/>
    </row>
    <row r="23" spans="1:18" x14ac:dyDescent="0.25">
      <c r="A23" s="2" t="s">
        <v>1333</v>
      </c>
      <c r="B23" s="99" t="s">
        <v>496</v>
      </c>
      <c r="C23" s="114"/>
      <c r="D23" s="162"/>
      <c r="E23" s="53"/>
      <c r="F23" s="59"/>
      <c r="G23" s="120"/>
      <c r="H23" s="115"/>
      <c r="I23" s="59"/>
      <c r="J23" s="53"/>
      <c r="K23" s="59"/>
      <c r="L23" s="59"/>
      <c r="M23" s="132"/>
      <c r="N23" s="53"/>
      <c r="O23" s="59"/>
      <c r="P23" s="115"/>
    </row>
    <row r="24" spans="1:18" x14ac:dyDescent="0.25">
      <c r="A24" s="2" t="s">
        <v>1333</v>
      </c>
      <c r="B24" s="103" t="s">
        <v>1253</v>
      </c>
      <c r="C24" s="114"/>
      <c r="D24" s="162"/>
      <c r="E24" s="53"/>
      <c r="F24" s="59"/>
      <c r="G24" s="120"/>
      <c r="H24" s="115"/>
      <c r="I24" s="59"/>
      <c r="J24" s="53"/>
      <c r="K24" s="59"/>
      <c r="L24" s="59"/>
      <c r="M24" s="132"/>
      <c r="N24" s="53"/>
      <c r="O24" s="59"/>
      <c r="P24" s="115"/>
    </row>
    <row r="25" spans="1:18" x14ac:dyDescent="0.25">
      <c r="A25" s="2"/>
      <c r="B25" s="105" t="s">
        <v>63</v>
      </c>
      <c r="C25" s="114"/>
      <c r="D25" s="162"/>
      <c r="E25" s="53"/>
      <c r="F25" s="59"/>
      <c r="G25" s="120"/>
      <c r="H25" s="115"/>
      <c r="I25" s="59"/>
      <c r="J25" s="53"/>
      <c r="K25" s="59"/>
      <c r="L25" s="59"/>
      <c r="M25" s="132"/>
      <c r="N25" s="53"/>
      <c r="O25" s="59"/>
      <c r="P25" s="115"/>
    </row>
    <row r="26" spans="1:18" x14ac:dyDescent="0.25">
      <c r="A26" s="19" t="s">
        <v>1354</v>
      </c>
      <c r="B26" s="30" t="s">
        <v>653</v>
      </c>
      <c r="C26" s="114">
        <f>+R26*0.05</f>
        <v>1319.4211214945674</v>
      </c>
      <c r="D26" s="162">
        <f>C26/8</f>
        <v>164.92764018682092</v>
      </c>
      <c r="E26" s="53">
        <f>+R26*0.075</f>
        <v>1979.131682241851</v>
      </c>
      <c r="F26" s="163">
        <f>E26/8</f>
        <v>247.39146028023137</v>
      </c>
      <c r="G26" s="120">
        <f>+R26*0.105</f>
        <v>2770.7843551385913</v>
      </c>
      <c r="H26" s="162">
        <f>G26/8</f>
        <v>346.34804439232391</v>
      </c>
      <c r="I26" s="59">
        <f>+R26*1.04</f>
        <v>27443.959327087003</v>
      </c>
      <c r="J26" s="53">
        <f>+I26*0.075</f>
        <v>2058.2969495315251</v>
      </c>
      <c r="K26" s="59">
        <f>I26/8</f>
        <v>3430.4949158858753</v>
      </c>
      <c r="L26" s="59">
        <f>J26/8</f>
        <v>257.28711869144064</v>
      </c>
      <c r="M26" s="132">
        <f>+I26*1.045</f>
        <v>28678.937496805916</v>
      </c>
      <c r="N26" s="53">
        <f>+M26*0.055</f>
        <v>1577.3415623243254</v>
      </c>
      <c r="O26" s="59">
        <f>M26/8</f>
        <v>3584.8671871007396</v>
      </c>
      <c r="P26" s="115">
        <f>N26/8</f>
        <v>197.16769529054068</v>
      </c>
      <c r="R26">
        <v>26388.422429891347</v>
      </c>
    </row>
    <row r="27" spans="1:18" x14ac:dyDescent="0.25">
      <c r="A27" s="2"/>
      <c r="B27" s="103" t="s">
        <v>558</v>
      </c>
      <c r="C27" s="114"/>
      <c r="D27" s="162"/>
      <c r="E27" s="53"/>
      <c r="F27" s="59"/>
      <c r="G27" s="120"/>
      <c r="H27" s="115"/>
      <c r="I27" s="59"/>
      <c r="J27" s="53"/>
      <c r="K27" s="59"/>
      <c r="L27" s="59"/>
      <c r="M27" s="132"/>
      <c r="N27" s="53"/>
      <c r="O27" s="59"/>
      <c r="P27" s="115"/>
    </row>
    <row r="28" spans="1:18" ht="24.75" customHeight="1" x14ac:dyDescent="0.25">
      <c r="A28" s="2"/>
      <c r="B28" s="103" t="s">
        <v>391</v>
      </c>
      <c r="C28" s="114"/>
      <c r="D28" s="162"/>
      <c r="E28" s="53"/>
      <c r="F28" s="59"/>
      <c r="G28" s="120"/>
      <c r="H28" s="115"/>
      <c r="I28" s="59"/>
      <c r="J28" s="53"/>
      <c r="K28" s="59"/>
      <c r="L28" s="59"/>
      <c r="M28" s="132"/>
      <c r="N28" s="53"/>
      <c r="O28" s="59"/>
      <c r="P28" s="115"/>
    </row>
    <row r="29" spans="1:18" ht="24.75" customHeight="1" x14ac:dyDescent="0.25">
      <c r="A29" s="2"/>
      <c r="B29" s="103" t="s">
        <v>948</v>
      </c>
      <c r="C29" s="114"/>
      <c r="D29" s="162"/>
      <c r="E29" s="53"/>
      <c r="F29" s="59"/>
      <c r="G29" s="120"/>
      <c r="H29" s="115"/>
      <c r="I29" s="59"/>
      <c r="J29" s="53"/>
      <c r="K29" s="59"/>
      <c r="L29" s="59"/>
      <c r="M29" s="132"/>
      <c r="N29" s="53"/>
      <c r="O29" s="59"/>
      <c r="P29" s="115"/>
    </row>
    <row r="30" spans="1:18" ht="14.25" customHeight="1" x14ac:dyDescent="0.25">
      <c r="A30" s="2"/>
      <c r="B30" s="103" t="s">
        <v>1272</v>
      </c>
      <c r="C30" s="114"/>
      <c r="D30" s="162"/>
      <c r="E30" s="53"/>
      <c r="F30" s="59"/>
      <c r="G30" s="120"/>
      <c r="H30" s="115"/>
      <c r="I30" s="59"/>
      <c r="J30" s="53"/>
      <c r="K30" s="59"/>
      <c r="L30" s="59"/>
      <c r="M30" s="132"/>
      <c r="N30" s="53"/>
      <c r="O30" s="59"/>
      <c r="P30" s="115"/>
    </row>
    <row r="31" spans="1:18" x14ac:dyDescent="0.25">
      <c r="A31" s="2" t="s">
        <v>1333</v>
      </c>
      <c r="B31" s="99" t="s">
        <v>949</v>
      </c>
      <c r="C31" s="114"/>
      <c r="D31" s="162"/>
      <c r="E31" s="53"/>
      <c r="F31" s="59"/>
      <c r="G31" s="120"/>
      <c r="H31" s="115"/>
      <c r="I31" s="59"/>
      <c r="J31" s="53"/>
      <c r="K31" s="59"/>
      <c r="L31" s="59"/>
      <c r="M31" s="132"/>
      <c r="N31" s="53"/>
      <c r="O31" s="59"/>
      <c r="P31" s="115"/>
    </row>
    <row r="32" spans="1:18" x14ac:dyDescent="0.25">
      <c r="A32" s="2" t="s">
        <v>1333</v>
      </c>
      <c r="B32" s="99" t="s">
        <v>950</v>
      </c>
      <c r="C32" s="114"/>
      <c r="D32" s="162"/>
      <c r="E32" s="53"/>
      <c r="F32" s="59"/>
      <c r="G32" s="120"/>
      <c r="H32" s="115"/>
      <c r="I32" s="59"/>
      <c r="J32" s="53"/>
      <c r="K32" s="59"/>
      <c r="L32" s="59"/>
      <c r="M32" s="132"/>
      <c r="N32" s="53"/>
      <c r="O32" s="59"/>
      <c r="P32" s="115"/>
    </row>
    <row r="33" spans="1:18" x14ac:dyDescent="0.25">
      <c r="A33" s="19" t="s">
        <v>1355</v>
      </c>
      <c r="B33" s="30" t="s">
        <v>968</v>
      </c>
      <c r="C33" s="114">
        <f>+R33*0.05</f>
        <v>1232.1159304066584</v>
      </c>
      <c r="D33" s="162">
        <f>C33/8</f>
        <v>154.0144913008323</v>
      </c>
      <c r="E33" s="53">
        <f>+R33*0.075</f>
        <v>1848.1738956099873</v>
      </c>
      <c r="F33" s="163">
        <f>E33/8</f>
        <v>231.02173695124841</v>
      </c>
      <c r="G33" s="120">
        <f>+R33*0.105</f>
        <v>2587.4434538539822</v>
      </c>
      <c r="H33" s="162">
        <f>G33/8</f>
        <v>323.43043173174777</v>
      </c>
      <c r="I33" s="59">
        <f>+R33*1.04</f>
        <v>25628.011352458492</v>
      </c>
      <c r="J33" s="53">
        <f>+I33*0.075</f>
        <v>1922.1008514343869</v>
      </c>
      <c r="K33" s="59">
        <f>I33/8</f>
        <v>3203.5014190573115</v>
      </c>
      <c r="L33" s="59">
        <f>J33/8</f>
        <v>240.26260642929836</v>
      </c>
      <c r="M33" s="132">
        <f>+I33*1.045</f>
        <v>26781.271863319122</v>
      </c>
      <c r="N33" s="53">
        <f>+M33*0.055</f>
        <v>1472.9699524825517</v>
      </c>
      <c r="O33" s="59">
        <f>M33/8</f>
        <v>3347.6589829148902</v>
      </c>
      <c r="P33" s="115">
        <f>N33/8</f>
        <v>184.12124406031896</v>
      </c>
      <c r="R33">
        <v>24642.318608133166</v>
      </c>
    </row>
    <row r="34" spans="1:18" x14ac:dyDescent="0.25">
      <c r="A34" s="2"/>
      <c r="B34" s="103" t="s">
        <v>558</v>
      </c>
      <c r="C34" s="114"/>
      <c r="D34" s="162"/>
      <c r="E34" s="53"/>
      <c r="F34" s="59"/>
      <c r="G34" s="120"/>
      <c r="H34" s="115"/>
      <c r="I34" s="59"/>
      <c r="J34" s="53"/>
      <c r="K34" s="59"/>
      <c r="L34" s="59"/>
      <c r="M34" s="132"/>
      <c r="N34" s="53"/>
      <c r="O34" s="59"/>
      <c r="P34" s="115"/>
    </row>
    <row r="35" spans="1:18" x14ac:dyDescent="0.25">
      <c r="A35" s="2"/>
      <c r="B35" s="99" t="s">
        <v>951</v>
      </c>
      <c r="C35" s="114"/>
      <c r="D35" s="162"/>
      <c r="E35" s="53"/>
      <c r="F35" s="59"/>
      <c r="G35" s="120"/>
      <c r="H35" s="115"/>
      <c r="I35" s="59"/>
      <c r="J35" s="53"/>
      <c r="K35" s="59"/>
      <c r="L35" s="59"/>
      <c r="M35" s="132"/>
      <c r="N35" s="53"/>
      <c r="O35" s="59"/>
      <c r="P35" s="115"/>
    </row>
    <row r="36" spans="1:18" x14ac:dyDescent="0.25">
      <c r="A36" s="2" t="s">
        <v>1333</v>
      </c>
      <c r="B36" s="103" t="s">
        <v>952</v>
      </c>
      <c r="C36" s="114"/>
      <c r="D36" s="162"/>
      <c r="E36" s="53"/>
      <c r="F36" s="59"/>
      <c r="G36" s="120"/>
      <c r="H36" s="115"/>
      <c r="I36" s="59"/>
      <c r="J36" s="53"/>
      <c r="K36" s="59"/>
      <c r="L36" s="59"/>
      <c r="M36" s="132"/>
      <c r="N36" s="53"/>
      <c r="O36" s="59"/>
      <c r="P36" s="115"/>
    </row>
    <row r="37" spans="1:18" x14ac:dyDescent="0.25">
      <c r="A37" s="19" t="s">
        <v>1356</v>
      </c>
      <c r="B37" s="30" t="s">
        <v>970</v>
      </c>
      <c r="C37" s="114">
        <f>+R37*0.05</f>
        <v>1187.6146878507018</v>
      </c>
      <c r="D37" s="162">
        <f>C37/8</f>
        <v>148.45183598133772</v>
      </c>
      <c r="E37" s="53">
        <f>+R37*0.075</f>
        <v>1781.4220317760526</v>
      </c>
      <c r="F37" s="163">
        <f>E37/8</f>
        <v>222.67775397200657</v>
      </c>
      <c r="G37" s="120">
        <f>+R37*0.105</f>
        <v>2493.9908444864736</v>
      </c>
      <c r="H37" s="162">
        <f>G37/8</f>
        <v>311.7488555608092</v>
      </c>
      <c r="I37" s="59">
        <f>+R37*1.04</f>
        <v>24702.385507294595</v>
      </c>
      <c r="J37" s="53">
        <f>+I37*0.075</f>
        <v>1852.6789130470945</v>
      </c>
      <c r="K37" s="59">
        <f>I37/8</f>
        <v>3087.7981884118244</v>
      </c>
      <c r="L37" s="59">
        <f>J37/8</f>
        <v>231.58486413088681</v>
      </c>
      <c r="M37" s="132">
        <f>+I37*1.045</f>
        <v>25813.992855122851</v>
      </c>
      <c r="N37" s="53">
        <f>+M37*0.055</f>
        <v>1419.7696070317568</v>
      </c>
      <c r="O37" s="59">
        <f>M37/8</f>
        <v>3226.7491068903564</v>
      </c>
      <c r="P37" s="115">
        <f>N37/8</f>
        <v>177.4712008789696</v>
      </c>
      <c r="R37">
        <v>23752.293757014035</v>
      </c>
    </row>
    <row r="38" spans="1:18" x14ac:dyDescent="0.25">
      <c r="A38" s="2"/>
      <c r="B38" s="103" t="s">
        <v>558</v>
      </c>
      <c r="C38" s="114"/>
      <c r="D38" s="162"/>
      <c r="E38" s="53"/>
      <c r="F38" s="59"/>
      <c r="G38" s="120"/>
      <c r="H38" s="115"/>
      <c r="I38" s="59"/>
      <c r="J38" s="53"/>
      <c r="K38" s="59"/>
      <c r="L38" s="59"/>
      <c r="M38" s="132"/>
      <c r="N38" s="53"/>
      <c r="O38" s="59"/>
      <c r="P38" s="115"/>
    </row>
    <row r="39" spans="1:18" x14ac:dyDescent="0.25">
      <c r="A39" s="2" t="s">
        <v>1333</v>
      </c>
      <c r="B39" s="99" t="s">
        <v>1178</v>
      </c>
      <c r="C39" s="114"/>
      <c r="D39" s="162"/>
      <c r="E39" s="53"/>
      <c r="F39" s="59"/>
      <c r="G39" s="120"/>
      <c r="H39" s="115"/>
      <c r="I39" s="59"/>
      <c r="J39" s="53"/>
      <c r="K39" s="59"/>
      <c r="L39" s="59"/>
      <c r="M39" s="132"/>
      <c r="N39" s="53"/>
      <c r="O39" s="59"/>
      <c r="P39" s="115"/>
    </row>
    <row r="40" spans="1:18" x14ac:dyDescent="0.25">
      <c r="A40" s="2" t="s">
        <v>1333</v>
      </c>
      <c r="B40" s="99" t="s">
        <v>344</v>
      </c>
      <c r="C40" s="114"/>
      <c r="D40" s="162"/>
      <c r="E40" s="53"/>
      <c r="F40" s="59"/>
      <c r="G40" s="120"/>
      <c r="H40" s="115"/>
      <c r="I40" s="59"/>
      <c r="J40" s="53"/>
      <c r="K40" s="59"/>
      <c r="L40" s="59"/>
      <c r="M40" s="132"/>
      <c r="N40" s="53"/>
      <c r="O40" s="59"/>
      <c r="P40" s="115"/>
    </row>
    <row r="41" spans="1:18" x14ac:dyDescent="0.25">
      <c r="A41" s="2" t="s">
        <v>1333</v>
      </c>
      <c r="B41" s="99" t="s">
        <v>345</v>
      </c>
      <c r="C41" s="114"/>
      <c r="D41" s="162"/>
      <c r="E41" s="53"/>
      <c r="F41" s="59"/>
      <c r="G41" s="120"/>
      <c r="H41" s="115"/>
      <c r="I41" s="59"/>
      <c r="J41" s="53"/>
      <c r="K41" s="59"/>
      <c r="L41" s="59"/>
      <c r="M41" s="132"/>
      <c r="N41" s="53"/>
      <c r="O41" s="59"/>
      <c r="P41" s="115"/>
    </row>
    <row r="42" spans="1:18" x14ac:dyDescent="0.25">
      <c r="A42" s="2" t="s">
        <v>1333</v>
      </c>
      <c r="B42" s="99" t="s">
        <v>346</v>
      </c>
      <c r="C42" s="114"/>
      <c r="D42" s="162"/>
      <c r="E42" s="53"/>
      <c r="F42" s="59"/>
      <c r="G42" s="120"/>
      <c r="H42" s="115"/>
      <c r="I42" s="59"/>
      <c r="J42" s="53"/>
      <c r="K42" s="59"/>
      <c r="L42" s="59"/>
      <c r="M42" s="132"/>
      <c r="N42" s="53"/>
      <c r="O42" s="59"/>
      <c r="P42" s="115"/>
    </row>
    <row r="43" spans="1:18" x14ac:dyDescent="0.25">
      <c r="A43" s="2" t="s">
        <v>1333</v>
      </c>
      <c r="B43" s="99" t="s">
        <v>347</v>
      </c>
      <c r="C43" s="114"/>
      <c r="D43" s="162"/>
      <c r="E43" s="53"/>
      <c r="F43" s="59"/>
      <c r="G43" s="120"/>
      <c r="H43" s="115"/>
      <c r="I43" s="59"/>
      <c r="J43" s="53"/>
      <c r="K43" s="59"/>
      <c r="L43" s="59"/>
      <c r="M43" s="132"/>
      <c r="N43" s="53"/>
      <c r="O43" s="59"/>
      <c r="P43" s="115"/>
    </row>
    <row r="44" spans="1:18" x14ac:dyDescent="0.25">
      <c r="A44" s="2" t="s">
        <v>1333</v>
      </c>
      <c r="B44" s="99" t="s">
        <v>348</v>
      </c>
      <c r="C44" s="114"/>
      <c r="D44" s="162"/>
      <c r="E44" s="53"/>
      <c r="F44" s="59"/>
      <c r="G44" s="120"/>
      <c r="H44" s="115"/>
      <c r="I44" s="59"/>
      <c r="J44" s="53"/>
      <c r="K44" s="59"/>
      <c r="L44" s="59"/>
      <c r="M44" s="132"/>
      <c r="N44" s="53"/>
      <c r="O44" s="59"/>
      <c r="P44" s="115"/>
    </row>
    <row r="45" spans="1:18" x14ac:dyDescent="0.25">
      <c r="A45" s="2" t="s">
        <v>1333</v>
      </c>
      <c r="B45" s="99" t="s">
        <v>349</v>
      </c>
      <c r="C45" s="114"/>
      <c r="D45" s="162"/>
      <c r="E45" s="53"/>
      <c r="F45" s="59"/>
      <c r="G45" s="120"/>
      <c r="H45" s="115"/>
      <c r="I45" s="59"/>
      <c r="J45" s="53"/>
      <c r="K45" s="59"/>
      <c r="L45" s="59"/>
      <c r="M45" s="132"/>
      <c r="N45" s="53"/>
      <c r="O45" s="59"/>
      <c r="P45" s="115"/>
    </row>
    <row r="46" spans="1:18" x14ac:dyDescent="0.25">
      <c r="A46" s="7"/>
      <c r="B46" s="103" t="s">
        <v>673</v>
      </c>
      <c r="C46" s="114"/>
      <c r="D46" s="162"/>
      <c r="E46" s="53"/>
      <c r="F46" s="59"/>
      <c r="G46" s="120"/>
      <c r="H46" s="115"/>
      <c r="I46" s="59"/>
      <c r="J46" s="53"/>
      <c r="K46" s="59"/>
      <c r="L46" s="59"/>
      <c r="M46" s="132"/>
      <c r="N46" s="53"/>
      <c r="O46" s="59"/>
      <c r="P46" s="115"/>
    </row>
    <row r="47" spans="1:18" x14ac:dyDescent="0.25">
      <c r="A47" s="2" t="s">
        <v>1333</v>
      </c>
      <c r="B47" s="99" t="s">
        <v>1101</v>
      </c>
      <c r="C47" s="114"/>
      <c r="D47" s="162"/>
      <c r="E47" s="53"/>
      <c r="F47" s="59"/>
      <c r="G47" s="120"/>
      <c r="H47" s="115"/>
      <c r="I47" s="59"/>
      <c r="J47" s="53"/>
      <c r="K47" s="59"/>
      <c r="L47" s="59"/>
      <c r="M47" s="132"/>
      <c r="N47" s="53"/>
      <c r="O47" s="59"/>
      <c r="P47" s="115"/>
    </row>
    <row r="48" spans="1:18" ht="26.25" customHeight="1" x14ac:dyDescent="0.25">
      <c r="A48" s="7" t="s">
        <v>1357</v>
      </c>
      <c r="B48" s="98" t="s">
        <v>1102</v>
      </c>
      <c r="C48" s="114"/>
      <c r="D48" s="162"/>
      <c r="E48" s="53"/>
      <c r="F48" s="59"/>
      <c r="G48" s="120"/>
      <c r="H48" s="115"/>
      <c r="I48" s="59"/>
      <c r="J48" s="53"/>
      <c r="K48" s="59"/>
      <c r="L48" s="59"/>
      <c r="M48" s="132"/>
      <c r="N48" s="53"/>
      <c r="O48" s="59"/>
      <c r="P48" s="115"/>
    </row>
    <row r="49" spans="1:18" ht="26.25" customHeight="1" x14ac:dyDescent="0.25">
      <c r="A49" s="7">
        <v>8</v>
      </c>
      <c r="B49" s="98" t="s">
        <v>1103</v>
      </c>
      <c r="C49" s="114"/>
      <c r="D49" s="162"/>
      <c r="E49" s="53"/>
      <c r="F49" s="59"/>
      <c r="G49" s="120"/>
      <c r="H49" s="115"/>
      <c r="I49" s="59"/>
      <c r="J49" s="53"/>
      <c r="K49" s="59"/>
      <c r="L49" s="59"/>
      <c r="M49" s="132"/>
      <c r="N49" s="53"/>
      <c r="O49" s="59"/>
      <c r="P49" s="115"/>
    </row>
    <row r="50" spans="1:18" x14ac:dyDescent="0.25">
      <c r="A50" s="2" t="s">
        <v>1359</v>
      </c>
      <c r="B50" s="66" t="s">
        <v>1227</v>
      </c>
      <c r="C50" s="114"/>
      <c r="D50" s="162"/>
      <c r="E50" s="53"/>
      <c r="F50" s="59"/>
      <c r="G50" s="120"/>
      <c r="H50" s="115"/>
      <c r="I50" s="59"/>
      <c r="J50" s="53"/>
      <c r="K50" s="59"/>
      <c r="L50" s="59"/>
      <c r="M50" s="132"/>
      <c r="N50" s="53"/>
      <c r="O50" s="59"/>
      <c r="P50" s="115"/>
    </row>
    <row r="51" spans="1:18" ht="26.25" customHeight="1" x14ac:dyDescent="0.25">
      <c r="A51" s="2"/>
      <c r="B51" s="103" t="s">
        <v>863</v>
      </c>
      <c r="C51" s="114"/>
      <c r="D51" s="162"/>
      <c r="E51" s="53"/>
      <c r="F51" s="59"/>
      <c r="G51" s="120"/>
      <c r="H51" s="115"/>
      <c r="I51" s="59"/>
      <c r="J51" s="53"/>
      <c r="K51" s="59"/>
      <c r="L51" s="59"/>
      <c r="M51" s="132"/>
      <c r="N51" s="53"/>
      <c r="O51" s="59"/>
      <c r="P51" s="115"/>
    </row>
    <row r="52" spans="1:18" ht="25.5" customHeight="1" x14ac:dyDescent="0.25">
      <c r="A52" s="2"/>
      <c r="B52" s="103" t="s">
        <v>864</v>
      </c>
      <c r="C52" s="114"/>
      <c r="D52" s="162"/>
      <c r="E52" s="53"/>
      <c r="F52" s="59"/>
      <c r="G52" s="120"/>
      <c r="H52" s="115"/>
      <c r="I52" s="59"/>
      <c r="J52" s="53"/>
      <c r="K52" s="59"/>
      <c r="L52" s="59"/>
      <c r="M52" s="132"/>
      <c r="N52" s="53"/>
      <c r="O52" s="59"/>
      <c r="P52" s="115"/>
    </row>
    <row r="53" spans="1:18" ht="24.75" customHeight="1" x14ac:dyDescent="0.25">
      <c r="A53" s="2"/>
      <c r="B53" s="103" t="s">
        <v>481</v>
      </c>
      <c r="C53" s="114"/>
      <c r="D53" s="162"/>
      <c r="E53" s="53"/>
      <c r="F53" s="59"/>
      <c r="G53" s="120"/>
      <c r="H53" s="115"/>
      <c r="I53" s="59"/>
      <c r="J53" s="53"/>
      <c r="K53" s="59"/>
      <c r="L53" s="59"/>
      <c r="M53" s="132"/>
      <c r="N53" s="53"/>
      <c r="O53" s="59"/>
      <c r="P53" s="115"/>
    </row>
    <row r="54" spans="1:18" x14ac:dyDescent="0.25">
      <c r="A54" s="2"/>
      <c r="B54" s="105" t="s">
        <v>1301</v>
      </c>
      <c r="C54" s="114"/>
      <c r="D54" s="162"/>
      <c r="E54" s="53"/>
      <c r="F54" s="59"/>
      <c r="G54" s="120"/>
      <c r="H54" s="115"/>
      <c r="I54" s="59"/>
      <c r="J54" s="53"/>
      <c r="K54" s="59"/>
      <c r="L54" s="59"/>
      <c r="M54" s="132"/>
      <c r="N54" s="53"/>
      <c r="O54" s="59"/>
      <c r="P54" s="115"/>
    </row>
    <row r="55" spans="1:18" x14ac:dyDescent="0.25">
      <c r="A55" s="2"/>
      <c r="B55" s="105" t="s">
        <v>80</v>
      </c>
      <c r="C55" s="114"/>
      <c r="D55" s="162"/>
      <c r="E55" s="53"/>
      <c r="F55" s="59"/>
      <c r="G55" s="120"/>
      <c r="H55" s="115"/>
      <c r="I55" s="59"/>
      <c r="J55" s="53"/>
      <c r="K55" s="59"/>
      <c r="L55" s="59"/>
      <c r="M55" s="132"/>
      <c r="N55" s="53"/>
      <c r="O55" s="59"/>
      <c r="P55" s="115"/>
    </row>
    <row r="56" spans="1:18" x14ac:dyDescent="0.25">
      <c r="A56" s="19">
        <v>10</v>
      </c>
      <c r="B56" s="30" t="s">
        <v>653</v>
      </c>
      <c r="C56" s="114">
        <f>+R56*0.05</f>
        <v>1319.4211214945674</v>
      </c>
      <c r="D56" s="162">
        <f>C56/8</f>
        <v>164.92764018682092</v>
      </c>
      <c r="E56" s="53">
        <f>+R56*0.075</f>
        <v>1979.131682241851</v>
      </c>
      <c r="F56" s="163">
        <f>E56/8</f>
        <v>247.39146028023137</v>
      </c>
      <c r="G56" s="120">
        <f>+R56*0.105</f>
        <v>2770.7843551385913</v>
      </c>
      <c r="H56" s="162">
        <f>G56/8</f>
        <v>346.34804439232391</v>
      </c>
      <c r="I56" s="59">
        <f>+R56*1.04</f>
        <v>27443.959327087003</v>
      </c>
      <c r="J56" s="53">
        <f>+I56*0.075</f>
        <v>2058.2969495315251</v>
      </c>
      <c r="K56" s="59">
        <f>I56/8</f>
        <v>3430.4949158858753</v>
      </c>
      <c r="L56" s="59">
        <f>J56/8</f>
        <v>257.28711869144064</v>
      </c>
      <c r="M56" s="132">
        <f>+I56*1.045</f>
        <v>28678.937496805916</v>
      </c>
      <c r="N56" s="53">
        <f>+M56*0.055</f>
        <v>1577.3415623243254</v>
      </c>
      <c r="O56" s="59">
        <f>M56/8</f>
        <v>3584.8671871007396</v>
      </c>
      <c r="P56" s="115">
        <f>N56/8</f>
        <v>197.16769529054068</v>
      </c>
      <c r="R56">
        <v>26388.422429891347</v>
      </c>
    </row>
    <row r="57" spans="1:18" x14ac:dyDescent="0.25">
      <c r="A57" s="2" t="s">
        <v>461</v>
      </c>
      <c r="B57" s="99" t="s">
        <v>482</v>
      </c>
      <c r="C57" s="114"/>
      <c r="D57" s="162"/>
      <c r="E57" s="53"/>
      <c r="F57" s="59"/>
      <c r="G57" s="120"/>
      <c r="H57" s="115"/>
      <c r="I57" s="59"/>
      <c r="J57" s="53"/>
      <c r="K57" s="59"/>
      <c r="L57" s="59"/>
      <c r="M57" s="132"/>
      <c r="N57" s="53"/>
      <c r="O57" s="59"/>
      <c r="P57" s="115"/>
    </row>
    <row r="58" spans="1:18" x14ac:dyDescent="0.25">
      <c r="A58" s="19">
        <v>11</v>
      </c>
      <c r="B58" s="30" t="s">
        <v>968</v>
      </c>
      <c r="C58" s="114">
        <f>+R58*0.05</f>
        <v>1241.1866347657697</v>
      </c>
      <c r="D58" s="162">
        <f>C58/8</f>
        <v>155.14832934572121</v>
      </c>
      <c r="E58" s="53">
        <f>+R58*0.075</f>
        <v>1861.779952148654</v>
      </c>
      <c r="F58" s="163">
        <f>E58/8</f>
        <v>232.72249401858176</v>
      </c>
      <c r="G58" s="120">
        <f>+R58*0.105</f>
        <v>2606.4919330081157</v>
      </c>
      <c r="H58" s="162">
        <f>G58/8</f>
        <v>325.81149162601446</v>
      </c>
      <c r="I58" s="59">
        <f>+R58*1.04</f>
        <v>25816.682003128008</v>
      </c>
      <c r="J58" s="53">
        <f>+I58*0.075</f>
        <v>1936.2511502346006</v>
      </c>
      <c r="K58" s="59">
        <f>I58/8</f>
        <v>3227.085250391001</v>
      </c>
      <c r="L58" s="59">
        <f>J58/8</f>
        <v>242.03139377932507</v>
      </c>
      <c r="M58" s="132">
        <f>+I58*1.045</f>
        <v>26978.432693268765</v>
      </c>
      <c r="N58" s="53">
        <f>+M58*0.055</f>
        <v>1483.8137981297821</v>
      </c>
      <c r="O58" s="59">
        <f>M58/8</f>
        <v>3372.3040866585957</v>
      </c>
      <c r="P58" s="115">
        <f>N58/8</f>
        <v>185.47672476622276</v>
      </c>
      <c r="R58">
        <v>24823.73269531539</v>
      </c>
    </row>
    <row r="59" spans="1:18" ht="37.5" customHeight="1" x14ac:dyDescent="0.25">
      <c r="A59" s="2" t="s">
        <v>461</v>
      </c>
      <c r="B59" s="103" t="s">
        <v>35</v>
      </c>
      <c r="C59" s="114"/>
      <c r="D59" s="162"/>
      <c r="E59" s="53"/>
      <c r="F59" s="59"/>
      <c r="G59" s="120"/>
      <c r="H59" s="115"/>
      <c r="I59" s="59"/>
      <c r="J59" s="53"/>
      <c r="K59" s="59"/>
      <c r="L59" s="59"/>
      <c r="M59" s="132"/>
      <c r="N59" s="53"/>
      <c r="O59" s="59"/>
      <c r="P59" s="115"/>
    </row>
    <row r="60" spans="1:18" x14ac:dyDescent="0.25">
      <c r="A60" s="2"/>
      <c r="B60" s="105" t="s">
        <v>81</v>
      </c>
      <c r="C60" s="114"/>
      <c r="D60" s="162"/>
      <c r="E60" s="53"/>
      <c r="F60" s="59"/>
      <c r="G60" s="120"/>
      <c r="H60" s="115"/>
      <c r="I60" s="59"/>
      <c r="J60" s="53"/>
      <c r="K60" s="59"/>
      <c r="L60" s="59"/>
      <c r="M60" s="132"/>
      <c r="N60" s="53"/>
      <c r="O60" s="59"/>
      <c r="P60" s="115"/>
    </row>
    <row r="61" spans="1:18" x14ac:dyDescent="0.25">
      <c r="A61" s="19">
        <v>12</v>
      </c>
      <c r="B61" s="30" t="s">
        <v>1362</v>
      </c>
      <c r="C61" s="114">
        <f t="shared" ref="C61:C71" si="0">+R61*0.05</f>
        <v>1324.1994907117196</v>
      </c>
      <c r="D61" s="162">
        <f>C61/8</f>
        <v>165.52493633896495</v>
      </c>
      <c r="E61" s="53">
        <f t="shared" ref="E61:E71" si="1">+R61*0.075</f>
        <v>1986.2992360675789</v>
      </c>
      <c r="F61" s="163">
        <f>E61/8</f>
        <v>248.28740450844737</v>
      </c>
      <c r="G61" s="120">
        <f t="shared" ref="G61:G71" si="2">+R61*0.105</f>
        <v>2780.8189304946109</v>
      </c>
      <c r="H61" s="115"/>
      <c r="I61" s="59">
        <f t="shared" ref="I61:I71" si="3">+R61*1.04</f>
        <v>27543.349406803765</v>
      </c>
      <c r="J61" s="53">
        <f t="shared" ref="J61:J71" si="4">+I61*0.075</f>
        <v>2065.7512055102825</v>
      </c>
      <c r="K61" s="59">
        <f t="shared" ref="K61:K72" si="5">I61/8</f>
        <v>3442.9186758504707</v>
      </c>
      <c r="L61" s="59">
        <f t="shared" ref="L61:L72" si="6">J61/8</f>
        <v>258.21890068878531</v>
      </c>
      <c r="M61" s="132">
        <f t="shared" ref="M61:M71" si="7">+I61*1.045</f>
        <v>28782.800130109932</v>
      </c>
      <c r="N61" s="53">
        <f t="shared" ref="N61:N71" si="8">+M61*0.055</f>
        <v>1583.0540071560463</v>
      </c>
      <c r="O61" s="59">
        <f t="shared" ref="O61:O72" si="9">M61/8</f>
        <v>3597.8500162637415</v>
      </c>
      <c r="P61" s="115">
        <f t="shared" ref="P61:P72" si="10">N61/8</f>
        <v>197.88175089450579</v>
      </c>
      <c r="R61">
        <v>26483.989814234388</v>
      </c>
    </row>
    <row r="62" spans="1:18" x14ac:dyDescent="0.25">
      <c r="A62" s="19">
        <v>13</v>
      </c>
      <c r="B62" s="30" t="s">
        <v>1263</v>
      </c>
      <c r="C62" s="114">
        <f t="shared" si="0"/>
        <v>1241.1866347657697</v>
      </c>
      <c r="D62" s="162">
        <f t="shared" ref="D62:D77" si="11">C62/8</f>
        <v>155.14832934572121</v>
      </c>
      <c r="E62" s="53">
        <f t="shared" si="1"/>
        <v>1861.779952148654</v>
      </c>
      <c r="F62" s="163">
        <f t="shared" ref="D62:F79" si="12">E62/8</f>
        <v>232.72249401858176</v>
      </c>
      <c r="G62" s="120">
        <f t="shared" si="2"/>
        <v>2606.4919330081157</v>
      </c>
      <c r="H62" s="115"/>
      <c r="I62" s="59">
        <f t="shared" si="3"/>
        <v>25816.682003128008</v>
      </c>
      <c r="J62" s="53">
        <f t="shared" si="4"/>
        <v>1936.2511502346006</v>
      </c>
      <c r="K62" s="59">
        <f t="shared" si="5"/>
        <v>3227.085250391001</v>
      </c>
      <c r="L62" s="59">
        <f t="shared" si="6"/>
        <v>242.03139377932507</v>
      </c>
      <c r="M62" s="132">
        <f t="shared" si="7"/>
        <v>26978.432693268765</v>
      </c>
      <c r="N62" s="53">
        <f t="shared" si="8"/>
        <v>1483.8137981297821</v>
      </c>
      <c r="O62" s="59">
        <f t="shared" si="9"/>
        <v>3372.3040866585957</v>
      </c>
      <c r="P62" s="115">
        <f t="shared" si="10"/>
        <v>185.47672476622276</v>
      </c>
      <c r="R62">
        <v>24823.73269531539</v>
      </c>
    </row>
    <row r="63" spans="1:18" x14ac:dyDescent="0.25">
      <c r="A63" s="19">
        <v>14</v>
      </c>
      <c r="B63" s="30" t="s">
        <v>1264</v>
      </c>
      <c r="C63" s="114">
        <f t="shared" si="0"/>
        <v>1227.0643844593701</v>
      </c>
      <c r="D63" s="162">
        <f t="shared" si="11"/>
        <v>153.38304805742126</v>
      </c>
      <c r="E63" s="53">
        <f t="shared" si="1"/>
        <v>1840.5965766890549</v>
      </c>
      <c r="F63" s="163">
        <f t="shared" si="12"/>
        <v>230.07457208613187</v>
      </c>
      <c r="G63" s="120">
        <f t="shared" si="2"/>
        <v>2576.835207364677</v>
      </c>
      <c r="H63" s="115"/>
      <c r="I63" s="59">
        <f t="shared" si="3"/>
        <v>25522.939196754898</v>
      </c>
      <c r="J63" s="53">
        <f t="shared" si="4"/>
        <v>1914.2204397566172</v>
      </c>
      <c r="K63" s="59">
        <f t="shared" si="5"/>
        <v>3190.3673995943623</v>
      </c>
      <c r="L63" s="59">
        <f t="shared" si="6"/>
        <v>239.27755496957715</v>
      </c>
      <c r="M63" s="132">
        <f t="shared" si="7"/>
        <v>26671.471460608867</v>
      </c>
      <c r="N63" s="53">
        <f t="shared" si="8"/>
        <v>1466.9309303334878</v>
      </c>
      <c r="O63" s="59">
        <f t="shared" si="9"/>
        <v>3333.9339325761084</v>
      </c>
      <c r="P63" s="115">
        <f t="shared" si="10"/>
        <v>183.36636629168598</v>
      </c>
      <c r="R63">
        <v>24541.2876891874</v>
      </c>
    </row>
    <row r="64" spans="1:18" x14ac:dyDescent="0.25">
      <c r="A64" s="19">
        <v>15</v>
      </c>
      <c r="B64" s="30" t="s">
        <v>367</v>
      </c>
      <c r="C64" s="114">
        <f t="shared" si="0"/>
        <v>1324.1994907117196</v>
      </c>
      <c r="D64" s="162">
        <f t="shared" si="11"/>
        <v>165.52493633896495</v>
      </c>
      <c r="E64" s="53">
        <f t="shared" si="1"/>
        <v>1986.2992360675789</v>
      </c>
      <c r="F64" s="163">
        <f t="shared" si="12"/>
        <v>248.28740450844737</v>
      </c>
      <c r="G64" s="120">
        <f t="shared" si="2"/>
        <v>2780.8189304946109</v>
      </c>
      <c r="H64" s="115"/>
      <c r="I64" s="59">
        <f t="shared" si="3"/>
        <v>27543.349406803765</v>
      </c>
      <c r="J64" s="53">
        <f t="shared" si="4"/>
        <v>2065.7512055102825</v>
      </c>
      <c r="K64" s="59">
        <f t="shared" si="5"/>
        <v>3442.9186758504707</v>
      </c>
      <c r="L64" s="59">
        <f t="shared" si="6"/>
        <v>258.21890068878531</v>
      </c>
      <c r="M64" s="132">
        <f t="shared" si="7"/>
        <v>28782.800130109932</v>
      </c>
      <c r="N64" s="53">
        <f t="shared" si="8"/>
        <v>1583.0540071560463</v>
      </c>
      <c r="O64" s="59">
        <f t="shared" si="9"/>
        <v>3597.8500162637415</v>
      </c>
      <c r="P64" s="115">
        <f t="shared" si="10"/>
        <v>197.88175089450579</v>
      </c>
      <c r="R64">
        <v>26483.989814234388</v>
      </c>
    </row>
    <row r="65" spans="1:18" x14ac:dyDescent="0.25">
      <c r="A65" s="19">
        <v>16</v>
      </c>
      <c r="B65" s="30" t="s">
        <v>1265</v>
      </c>
      <c r="C65" s="114">
        <f t="shared" si="0"/>
        <v>1241.1866347657697</v>
      </c>
      <c r="D65" s="162">
        <f t="shared" si="11"/>
        <v>155.14832934572121</v>
      </c>
      <c r="E65" s="53">
        <f t="shared" si="1"/>
        <v>1861.779952148654</v>
      </c>
      <c r="F65" s="163">
        <f t="shared" si="12"/>
        <v>232.72249401858176</v>
      </c>
      <c r="G65" s="120">
        <f t="shared" si="2"/>
        <v>2606.4919330081157</v>
      </c>
      <c r="H65" s="115"/>
      <c r="I65" s="59">
        <f t="shared" si="3"/>
        <v>25816.682003128008</v>
      </c>
      <c r="J65" s="53">
        <f t="shared" si="4"/>
        <v>1936.2511502346006</v>
      </c>
      <c r="K65" s="59">
        <f t="shared" si="5"/>
        <v>3227.085250391001</v>
      </c>
      <c r="L65" s="59">
        <f t="shared" si="6"/>
        <v>242.03139377932507</v>
      </c>
      <c r="M65" s="132">
        <f t="shared" si="7"/>
        <v>26978.432693268765</v>
      </c>
      <c r="N65" s="53">
        <f t="shared" si="8"/>
        <v>1483.8137981297821</v>
      </c>
      <c r="O65" s="59">
        <f t="shared" si="9"/>
        <v>3372.3040866585957</v>
      </c>
      <c r="P65" s="115">
        <f t="shared" si="10"/>
        <v>185.47672476622276</v>
      </c>
      <c r="R65">
        <v>24823.73269531539</v>
      </c>
    </row>
    <row r="66" spans="1:18" x14ac:dyDescent="0.25">
      <c r="A66" s="19">
        <v>17</v>
      </c>
      <c r="B66" s="30" t="s">
        <v>128</v>
      </c>
      <c r="C66" s="114">
        <f t="shared" si="0"/>
        <v>1241.1866347657697</v>
      </c>
      <c r="D66" s="162">
        <f t="shared" si="11"/>
        <v>155.14832934572121</v>
      </c>
      <c r="E66" s="53">
        <f t="shared" si="1"/>
        <v>1861.779952148654</v>
      </c>
      <c r="F66" s="163">
        <f t="shared" si="12"/>
        <v>232.72249401858176</v>
      </c>
      <c r="G66" s="120">
        <f t="shared" si="2"/>
        <v>2606.4919330081157</v>
      </c>
      <c r="H66" s="115"/>
      <c r="I66" s="59">
        <f t="shared" si="3"/>
        <v>25816.682003128008</v>
      </c>
      <c r="J66" s="53">
        <f t="shared" si="4"/>
        <v>1936.2511502346006</v>
      </c>
      <c r="K66" s="59">
        <f t="shared" si="5"/>
        <v>3227.085250391001</v>
      </c>
      <c r="L66" s="59">
        <f t="shared" si="6"/>
        <v>242.03139377932507</v>
      </c>
      <c r="M66" s="132">
        <f t="shared" si="7"/>
        <v>26978.432693268765</v>
      </c>
      <c r="N66" s="53">
        <f t="shared" si="8"/>
        <v>1483.8137981297821</v>
      </c>
      <c r="O66" s="59">
        <f t="shared" si="9"/>
        <v>3372.3040866585957</v>
      </c>
      <c r="P66" s="115">
        <f t="shared" si="10"/>
        <v>185.47672476622276</v>
      </c>
      <c r="R66">
        <v>24823.73269531539</v>
      </c>
    </row>
    <row r="67" spans="1:18" x14ac:dyDescent="0.25">
      <c r="A67" s="19">
        <v>18</v>
      </c>
      <c r="B67" s="30" t="s">
        <v>36</v>
      </c>
      <c r="C67" s="114">
        <f t="shared" si="0"/>
        <v>1227.0643844593701</v>
      </c>
      <c r="D67" s="162">
        <f t="shared" si="11"/>
        <v>153.38304805742126</v>
      </c>
      <c r="E67" s="53">
        <f t="shared" si="1"/>
        <v>1840.5965766890549</v>
      </c>
      <c r="F67" s="163">
        <f t="shared" si="12"/>
        <v>230.07457208613187</v>
      </c>
      <c r="G67" s="120">
        <f t="shared" si="2"/>
        <v>2576.835207364677</v>
      </c>
      <c r="H67" s="115"/>
      <c r="I67" s="59">
        <f t="shared" si="3"/>
        <v>25522.939196754898</v>
      </c>
      <c r="J67" s="53">
        <f t="shared" si="4"/>
        <v>1914.2204397566172</v>
      </c>
      <c r="K67" s="59">
        <f t="shared" si="5"/>
        <v>3190.3673995943623</v>
      </c>
      <c r="L67" s="59">
        <f t="shared" si="6"/>
        <v>239.27755496957715</v>
      </c>
      <c r="M67" s="132">
        <f t="shared" si="7"/>
        <v>26671.471460608867</v>
      </c>
      <c r="N67" s="53">
        <f t="shared" si="8"/>
        <v>1466.9309303334878</v>
      </c>
      <c r="O67" s="59">
        <f t="shared" si="9"/>
        <v>3333.9339325761084</v>
      </c>
      <c r="P67" s="115">
        <f t="shared" si="10"/>
        <v>183.36636629168598</v>
      </c>
      <c r="R67">
        <v>24541.2876891874</v>
      </c>
    </row>
    <row r="68" spans="1:18" x14ac:dyDescent="0.25">
      <c r="A68" s="19">
        <v>19</v>
      </c>
      <c r="B68" s="30" t="s">
        <v>1266</v>
      </c>
      <c r="C68" s="114">
        <f t="shared" si="0"/>
        <v>1227.0643844593701</v>
      </c>
      <c r="D68" s="162">
        <f t="shared" si="11"/>
        <v>153.38304805742126</v>
      </c>
      <c r="E68" s="53">
        <f t="shared" si="1"/>
        <v>1840.5965766890549</v>
      </c>
      <c r="F68" s="163">
        <f t="shared" si="12"/>
        <v>230.07457208613187</v>
      </c>
      <c r="G68" s="120">
        <f t="shared" si="2"/>
        <v>2576.835207364677</v>
      </c>
      <c r="H68" s="115"/>
      <c r="I68" s="59">
        <f t="shared" si="3"/>
        <v>25522.939196754898</v>
      </c>
      <c r="J68" s="53">
        <f t="shared" si="4"/>
        <v>1914.2204397566172</v>
      </c>
      <c r="K68" s="59">
        <f t="shared" si="5"/>
        <v>3190.3673995943623</v>
      </c>
      <c r="L68" s="59">
        <f t="shared" si="6"/>
        <v>239.27755496957715</v>
      </c>
      <c r="M68" s="132">
        <f t="shared" si="7"/>
        <v>26671.471460608867</v>
      </c>
      <c r="N68" s="53">
        <f t="shared" si="8"/>
        <v>1466.9309303334878</v>
      </c>
      <c r="O68" s="59">
        <f t="shared" si="9"/>
        <v>3333.9339325761084</v>
      </c>
      <c r="P68" s="115">
        <f t="shared" si="10"/>
        <v>183.36636629168598</v>
      </c>
      <c r="R68">
        <v>24541.2876891874</v>
      </c>
    </row>
    <row r="69" spans="1:18" x14ac:dyDescent="0.25">
      <c r="A69" s="19">
        <v>20</v>
      </c>
      <c r="B69" s="30" t="s">
        <v>968</v>
      </c>
      <c r="C69" s="114">
        <f t="shared" si="0"/>
        <v>1241.1866347657697</v>
      </c>
      <c r="D69" s="162">
        <f t="shared" si="11"/>
        <v>155.14832934572121</v>
      </c>
      <c r="E69" s="53">
        <f t="shared" si="1"/>
        <v>1861.779952148654</v>
      </c>
      <c r="F69" s="163">
        <f t="shared" si="12"/>
        <v>232.72249401858176</v>
      </c>
      <c r="G69" s="120">
        <f t="shared" si="2"/>
        <v>2606.4919330081157</v>
      </c>
      <c r="H69" s="115"/>
      <c r="I69" s="59">
        <f t="shared" si="3"/>
        <v>25816.682003128008</v>
      </c>
      <c r="J69" s="53">
        <f t="shared" si="4"/>
        <v>1936.2511502346006</v>
      </c>
      <c r="K69" s="59">
        <f t="shared" si="5"/>
        <v>3227.085250391001</v>
      </c>
      <c r="L69" s="59">
        <f t="shared" si="6"/>
        <v>242.03139377932507</v>
      </c>
      <c r="M69" s="132">
        <f t="shared" si="7"/>
        <v>26978.432693268765</v>
      </c>
      <c r="N69" s="53">
        <f t="shared" si="8"/>
        <v>1483.8137981297821</v>
      </c>
      <c r="O69" s="59">
        <f t="shared" si="9"/>
        <v>3372.3040866585957</v>
      </c>
      <c r="P69" s="115">
        <f t="shared" si="10"/>
        <v>185.47672476622276</v>
      </c>
      <c r="R69">
        <v>24823.73269531539</v>
      </c>
    </row>
    <row r="70" spans="1:18" x14ac:dyDescent="0.25">
      <c r="A70" s="19">
        <v>21</v>
      </c>
      <c r="B70" s="30" t="s">
        <v>1267</v>
      </c>
      <c r="C70" s="114">
        <f t="shared" si="0"/>
        <v>1227.0643844593701</v>
      </c>
      <c r="D70" s="162">
        <f t="shared" si="11"/>
        <v>153.38304805742126</v>
      </c>
      <c r="E70" s="53">
        <f t="shared" si="1"/>
        <v>1840.5965766890549</v>
      </c>
      <c r="F70" s="163">
        <f t="shared" si="12"/>
        <v>230.07457208613187</v>
      </c>
      <c r="G70" s="120">
        <f t="shared" si="2"/>
        <v>2576.835207364677</v>
      </c>
      <c r="H70" s="115"/>
      <c r="I70" s="59">
        <f t="shared" si="3"/>
        <v>25522.939196754898</v>
      </c>
      <c r="J70" s="53">
        <f t="shared" si="4"/>
        <v>1914.2204397566172</v>
      </c>
      <c r="K70" s="59">
        <f t="shared" si="5"/>
        <v>3190.3673995943623</v>
      </c>
      <c r="L70" s="59">
        <f t="shared" si="6"/>
        <v>239.27755496957715</v>
      </c>
      <c r="M70" s="132">
        <f t="shared" si="7"/>
        <v>26671.471460608867</v>
      </c>
      <c r="N70" s="53">
        <f t="shared" si="8"/>
        <v>1466.9309303334878</v>
      </c>
      <c r="O70" s="59">
        <f t="shared" si="9"/>
        <v>3333.9339325761084</v>
      </c>
      <c r="P70" s="115">
        <f t="shared" si="10"/>
        <v>183.36636629168598</v>
      </c>
      <c r="R70">
        <v>24541.2876891874</v>
      </c>
    </row>
    <row r="71" spans="1:18" x14ac:dyDescent="0.25">
      <c r="A71" s="19">
        <v>22</v>
      </c>
      <c r="B71" s="30" t="s">
        <v>1268</v>
      </c>
      <c r="C71" s="114">
        <f t="shared" si="0"/>
        <v>1227.0643844593701</v>
      </c>
      <c r="D71" s="162">
        <f t="shared" si="11"/>
        <v>153.38304805742126</v>
      </c>
      <c r="E71" s="53">
        <f t="shared" si="1"/>
        <v>1840.5965766890549</v>
      </c>
      <c r="F71" s="163">
        <f t="shared" si="12"/>
        <v>230.07457208613187</v>
      </c>
      <c r="G71" s="120">
        <f t="shared" si="2"/>
        <v>2576.835207364677</v>
      </c>
      <c r="H71" s="115"/>
      <c r="I71" s="59">
        <f t="shared" si="3"/>
        <v>25522.939196754898</v>
      </c>
      <c r="J71" s="53">
        <f t="shared" si="4"/>
        <v>1914.2204397566172</v>
      </c>
      <c r="K71" s="59">
        <f t="shared" si="5"/>
        <v>3190.3673995943623</v>
      </c>
      <c r="L71" s="59">
        <f t="shared" si="6"/>
        <v>239.27755496957715</v>
      </c>
      <c r="M71" s="132">
        <f t="shared" si="7"/>
        <v>26671.471460608867</v>
      </c>
      <c r="N71" s="53">
        <f t="shared" si="8"/>
        <v>1466.9309303334878</v>
      </c>
      <c r="O71" s="59">
        <f t="shared" si="9"/>
        <v>3333.9339325761084</v>
      </c>
      <c r="P71" s="115">
        <f t="shared" si="10"/>
        <v>183.36636629168598</v>
      </c>
      <c r="R71">
        <v>24541.2876891874</v>
      </c>
    </row>
    <row r="72" spans="1:18" x14ac:dyDescent="0.25">
      <c r="A72" s="19">
        <v>23</v>
      </c>
      <c r="B72" s="30" t="s">
        <v>1269</v>
      </c>
      <c r="C72" s="114">
        <f t="shared" ref="C72:C96" si="13">+R72*0.05</f>
        <v>1227.0643844593701</v>
      </c>
      <c r="D72" s="162">
        <f t="shared" si="11"/>
        <v>153.38304805742126</v>
      </c>
      <c r="E72" s="53">
        <f t="shared" ref="E72:E96" si="14">+R72*0.075</f>
        <v>1840.5965766890549</v>
      </c>
      <c r="F72" s="163">
        <f t="shared" si="12"/>
        <v>230.07457208613187</v>
      </c>
      <c r="G72" s="120">
        <f t="shared" ref="G72:G96" si="15">+R72*0.105</f>
        <v>2576.835207364677</v>
      </c>
      <c r="H72" s="115"/>
      <c r="I72" s="59">
        <f t="shared" ref="I72:I96" si="16">+R72*1.04</f>
        <v>25522.939196754898</v>
      </c>
      <c r="J72" s="53">
        <f t="shared" ref="J72:J96" si="17">+I72*0.075</f>
        <v>1914.2204397566172</v>
      </c>
      <c r="K72" s="59">
        <f t="shared" si="5"/>
        <v>3190.3673995943623</v>
      </c>
      <c r="L72" s="59">
        <f t="shared" si="6"/>
        <v>239.27755496957715</v>
      </c>
      <c r="M72" s="132">
        <f t="shared" ref="M72:M96" si="18">+I72*1.045</f>
        <v>26671.471460608867</v>
      </c>
      <c r="N72" s="53">
        <f t="shared" ref="N72:N96" si="19">+M72*0.055</f>
        <v>1466.9309303334878</v>
      </c>
      <c r="O72" s="59">
        <f t="shared" si="9"/>
        <v>3333.9339325761084</v>
      </c>
      <c r="P72" s="115">
        <f t="shared" si="10"/>
        <v>183.36636629168598</v>
      </c>
      <c r="R72">
        <v>24541.2876891874</v>
      </c>
    </row>
    <row r="73" spans="1:18" x14ac:dyDescent="0.25">
      <c r="A73" s="2"/>
      <c r="B73" s="105" t="s">
        <v>82</v>
      </c>
      <c r="C73" s="114"/>
      <c r="D73" s="162"/>
      <c r="E73" s="53"/>
      <c r="F73" s="59"/>
      <c r="G73" s="120"/>
      <c r="H73" s="115"/>
      <c r="I73" s="59"/>
      <c r="J73" s="53"/>
      <c r="K73" s="59"/>
      <c r="L73" s="59"/>
      <c r="M73" s="132"/>
      <c r="N73" s="53"/>
      <c r="O73" s="59"/>
      <c r="P73" s="115"/>
    </row>
    <row r="74" spans="1:18" x14ac:dyDescent="0.25">
      <c r="A74" s="19">
        <v>24</v>
      </c>
      <c r="B74" s="30" t="s">
        <v>968</v>
      </c>
      <c r="C74" s="114">
        <f t="shared" si="13"/>
        <v>1241.1866347657697</v>
      </c>
      <c r="D74" s="162">
        <f t="shared" si="11"/>
        <v>155.14832934572121</v>
      </c>
      <c r="E74" s="53">
        <f t="shared" si="14"/>
        <v>1861.779952148654</v>
      </c>
      <c r="F74" s="163">
        <f t="shared" si="12"/>
        <v>232.72249401858176</v>
      </c>
      <c r="G74" s="120">
        <f t="shared" si="15"/>
        <v>2606.4919330081157</v>
      </c>
      <c r="H74" s="115"/>
      <c r="I74" s="59">
        <f t="shared" si="16"/>
        <v>25816.682003128008</v>
      </c>
      <c r="J74" s="53">
        <f t="shared" si="17"/>
        <v>1936.2511502346006</v>
      </c>
      <c r="K74" s="59">
        <f t="shared" ref="K74:K77" si="20">I74/8</f>
        <v>3227.085250391001</v>
      </c>
      <c r="L74" s="59">
        <f t="shared" ref="L74:L77" si="21">J74/8</f>
        <v>242.03139377932507</v>
      </c>
      <c r="M74" s="132">
        <f t="shared" si="18"/>
        <v>26978.432693268765</v>
      </c>
      <c r="N74" s="53">
        <f t="shared" si="19"/>
        <v>1483.8137981297821</v>
      </c>
      <c r="O74" s="59">
        <f t="shared" ref="O74:O77" si="22">M74/8</f>
        <v>3372.3040866585957</v>
      </c>
      <c r="P74" s="115">
        <f t="shared" ref="P74:P77" si="23">N74/8</f>
        <v>185.47672476622276</v>
      </c>
      <c r="R74">
        <v>24823.73269531539</v>
      </c>
    </row>
    <row r="75" spans="1:18" x14ac:dyDescent="0.25">
      <c r="A75" s="19">
        <v>25</v>
      </c>
      <c r="B75" s="30" t="s">
        <v>1270</v>
      </c>
      <c r="C75" s="114">
        <f t="shared" si="13"/>
        <v>1227.0643844593701</v>
      </c>
      <c r="D75" s="162">
        <f t="shared" si="11"/>
        <v>153.38304805742126</v>
      </c>
      <c r="E75" s="53">
        <f t="shared" si="14"/>
        <v>1840.5965766890549</v>
      </c>
      <c r="F75" s="163">
        <f t="shared" si="12"/>
        <v>230.07457208613187</v>
      </c>
      <c r="G75" s="120">
        <f t="shared" si="15"/>
        <v>2576.835207364677</v>
      </c>
      <c r="H75" s="115"/>
      <c r="I75" s="59">
        <f t="shared" si="16"/>
        <v>25522.939196754898</v>
      </c>
      <c r="J75" s="53">
        <f t="shared" si="17"/>
        <v>1914.2204397566172</v>
      </c>
      <c r="K75" s="59">
        <f t="shared" si="20"/>
        <v>3190.3673995943623</v>
      </c>
      <c r="L75" s="59">
        <f t="shared" si="21"/>
        <v>239.27755496957715</v>
      </c>
      <c r="M75" s="132">
        <f t="shared" si="18"/>
        <v>26671.471460608867</v>
      </c>
      <c r="N75" s="53">
        <f t="shared" si="19"/>
        <v>1466.9309303334878</v>
      </c>
      <c r="O75" s="59">
        <f t="shared" si="22"/>
        <v>3333.9339325761084</v>
      </c>
      <c r="P75" s="115">
        <f t="shared" si="23"/>
        <v>183.36636629168598</v>
      </c>
      <c r="R75">
        <v>24541.2876891874</v>
      </c>
    </row>
    <row r="76" spans="1:18" x14ac:dyDescent="0.25">
      <c r="A76" s="19">
        <v>26</v>
      </c>
      <c r="B76" s="30" t="s">
        <v>1269</v>
      </c>
      <c r="C76" s="114">
        <f t="shared" si="13"/>
        <v>1227.0643844593701</v>
      </c>
      <c r="D76" s="162">
        <f t="shared" si="11"/>
        <v>153.38304805742126</v>
      </c>
      <c r="E76" s="53">
        <f t="shared" si="14"/>
        <v>1840.5965766890549</v>
      </c>
      <c r="F76" s="163">
        <f t="shared" si="12"/>
        <v>230.07457208613187</v>
      </c>
      <c r="G76" s="120">
        <f t="shared" si="15"/>
        <v>2576.835207364677</v>
      </c>
      <c r="H76" s="115"/>
      <c r="I76" s="59">
        <f t="shared" si="16"/>
        <v>25522.939196754898</v>
      </c>
      <c r="J76" s="53">
        <f t="shared" si="17"/>
        <v>1914.2204397566172</v>
      </c>
      <c r="K76" s="59">
        <f t="shared" si="20"/>
        <v>3190.3673995943623</v>
      </c>
      <c r="L76" s="59">
        <f t="shared" si="21"/>
        <v>239.27755496957715</v>
      </c>
      <c r="M76" s="132">
        <f t="shared" si="18"/>
        <v>26671.471460608867</v>
      </c>
      <c r="N76" s="53">
        <f t="shared" si="19"/>
        <v>1466.9309303334878</v>
      </c>
      <c r="O76" s="59">
        <f t="shared" si="22"/>
        <v>3333.9339325761084</v>
      </c>
      <c r="P76" s="115">
        <f t="shared" si="23"/>
        <v>183.36636629168598</v>
      </c>
      <c r="R76">
        <v>24541.2876891874</v>
      </c>
    </row>
    <row r="77" spans="1:18" x14ac:dyDescent="0.25">
      <c r="A77" s="19">
        <v>27</v>
      </c>
      <c r="B77" s="30" t="s">
        <v>601</v>
      </c>
      <c r="C77" s="114">
        <f t="shared" si="13"/>
        <v>1227.0643844593701</v>
      </c>
      <c r="D77" s="162">
        <f t="shared" si="11"/>
        <v>153.38304805742126</v>
      </c>
      <c r="E77" s="53">
        <f t="shared" si="14"/>
        <v>1840.5965766890549</v>
      </c>
      <c r="F77" s="163">
        <f t="shared" si="12"/>
        <v>230.07457208613187</v>
      </c>
      <c r="G77" s="120">
        <f t="shared" si="15"/>
        <v>2576.835207364677</v>
      </c>
      <c r="H77" s="115"/>
      <c r="I77" s="59">
        <f t="shared" si="16"/>
        <v>25522.939196754898</v>
      </c>
      <c r="J77" s="53">
        <f t="shared" si="17"/>
        <v>1914.2204397566172</v>
      </c>
      <c r="K77" s="59">
        <f t="shared" si="20"/>
        <v>3190.3673995943623</v>
      </c>
      <c r="L77" s="59">
        <f t="shared" si="21"/>
        <v>239.27755496957715</v>
      </c>
      <c r="M77" s="132">
        <f t="shared" si="18"/>
        <v>26671.471460608867</v>
      </c>
      <c r="N77" s="53">
        <f t="shared" si="19"/>
        <v>1466.9309303334878</v>
      </c>
      <c r="O77" s="59">
        <f t="shared" si="22"/>
        <v>3333.9339325761084</v>
      </c>
      <c r="P77" s="115">
        <f t="shared" si="23"/>
        <v>183.36636629168598</v>
      </c>
      <c r="R77">
        <v>24541.2876891874</v>
      </c>
    </row>
    <row r="78" spans="1:18" x14ac:dyDescent="0.25">
      <c r="A78" s="2"/>
      <c r="B78" s="105" t="s">
        <v>83</v>
      </c>
      <c r="C78" s="114"/>
      <c r="D78" s="162"/>
      <c r="E78" s="53"/>
      <c r="F78" s="59"/>
      <c r="G78" s="120"/>
      <c r="H78" s="115"/>
      <c r="I78" s="59"/>
      <c r="J78" s="53"/>
      <c r="K78" s="59"/>
      <c r="L78" s="59"/>
      <c r="M78" s="132"/>
      <c r="N78" s="53"/>
      <c r="O78" s="59"/>
      <c r="P78" s="115"/>
    </row>
    <row r="79" spans="1:18" x14ac:dyDescent="0.25">
      <c r="A79" s="19">
        <v>28</v>
      </c>
      <c r="B79" s="30" t="s">
        <v>968</v>
      </c>
      <c r="C79" s="114">
        <f t="shared" si="13"/>
        <v>1241.1866347657697</v>
      </c>
      <c r="D79" s="162">
        <f t="shared" si="12"/>
        <v>155.14832934572121</v>
      </c>
      <c r="E79" s="53">
        <f t="shared" si="14"/>
        <v>1861.779952148654</v>
      </c>
      <c r="F79" s="163">
        <f t="shared" ref="F79" si="24">E79/8</f>
        <v>232.72249401858176</v>
      </c>
      <c r="G79" s="120">
        <f t="shared" si="15"/>
        <v>2606.4919330081157</v>
      </c>
      <c r="H79" s="115"/>
      <c r="I79" s="59">
        <f t="shared" si="16"/>
        <v>25816.682003128008</v>
      </c>
      <c r="J79" s="53">
        <f t="shared" si="17"/>
        <v>1936.2511502346006</v>
      </c>
      <c r="K79" s="59">
        <f t="shared" ref="K79:K82" si="25">I79/8</f>
        <v>3227.085250391001</v>
      </c>
      <c r="L79" s="59">
        <f t="shared" ref="L79:L82" si="26">J79/8</f>
        <v>242.03139377932507</v>
      </c>
      <c r="M79" s="132">
        <f t="shared" si="18"/>
        <v>26978.432693268765</v>
      </c>
      <c r="N79" s="53">
        <f t="shared" si="19"/>
        <v>1483.8137981297821</v>
      </c>
      <c r="O79" s="59">
        <f t="shared" ref="O79:O82" si="27">M79/8</f>
        <v>3372.3040866585957</v>
      </c>
      <c r="P79" s="115">
        <f t="shared" ref="P79:P82" si="28">N79/8</f>
        <v>185.47672476622276</v>
      </c>
      <c r="R79">
        <v>24823.73269531539</v>
      </c>
    </row>
    <row r="80" spans="1:18" x14ac:dyDescent="0.25">
      <c r="A80" s="19">
        <v>29</v>
      </c>
      <c r="B80" s="30" t="s">
        <v>1270</v>
      </c>
      <c r="C80" s="114">
        <f t="shared" si="13"/>
        <v>1227.0643844593701</v>
      </c>
      <c r="D80" s="162">
        <f t="shared" ref="D80:D82" si="29">C80/8</f>
        <v>153.38304805742126</v>
      </c>
      <c r="E80" s="53">
        <f t="shared" si="14"/>
        <v>1840.5965766890549</v>
      </c>
      <c r="F80" s="163">
        <f t="shared" ref="F80" si="30">E80/8</f>
        <v>230.07457208613187</v>
      </c>
      <c r="G80" s="120">
        <f t="shared" si="15"/>
        <v>2576.835207364677</v>
      </c>
      <c r="H80" s="115"/>
      <c r="I80" s="59">
        <f t="shared" si="16"/>
        <v>25522.939196754898</v>
      </c>
      <c r="J80" s="53">
        <f t="shared" si="17"/>
        <v>1914.2204397566172</v>
      </c>
      <c r="K80" s="59">
        <f t="shared" si="25"/>
        <v>3190.3673995943623</v>
      </c>
      <c r="L80" s="59">
        <f t="shared" si="26"/>
        <v>239.27755496957715</v>
      </c>
      <c r="M80" s="132">
        <f t="shared" si="18"/>
        <v>26671.471460608867</v>
      </c>
      <c r="N80" s="53">
        <f t="shared" si="19"/>
        <v>1466.9309303334878</v>
      </c>
      <c r="O80" s="59">
        <f t="shared" si="27"/>
        <v>3333.9339325761084</v>
      </c>
      <c r="P80" s="115">
        <f t="shared" si="28"/>
        <v>183.36636629168598</v>
      </c>
      <c r="R80">
        <v>24541.2876891874</v>
      </c>
    </row>
    <row r="81" spans="1:18" x14ac:dyDescent="0.25">
      <c r="A81" s="19">
        <v>30</v>
      </c>
      <c r="B81" s="30" t="s">
        <v>1269</v>
      </c>
      <c r="C81" s="114">
        <f t="shared" si="13"/>
        <v>1227.0643844593701</v>
      </c>
      <c r="D81" s="162">
        <f t="shared" si="29"/>
        <v>153.38304805742126</v>
      </c>
      <c r="E81" s="53">
        <f t="shared" si="14"/>
        <v>1840.5965766890549</v>
      </c>
      <c r="F81" s="163">
        <f t="shared" ref="F81" si="31">E81/8</f>
        <v>230.07457208613187</v>
      </c>
      <c r="G81" s="120">
        <f t="shared" si="15"/>
        <v>2576.835207364677</v>
      </c>
      <c r="H81" s="115"/>
      <c r="I81" s="59">
        <f t="shared" si="16"/>
        <v>25522.939196754898</v>
      </c>
      <c r="J81" s="53">
        <f t="shared" si="17"/>
        <v>1914.2204397566172</v>
      </c>
      <c r="K81" s="59">
        <f t="shared" si="25"/>
        <v>3190.3673995943623</v>
      </c>
      <c r="L81" s="59">
        <f t="shared" si="26"/>
        <v>239.27755496957715</v>
      </c>
      <c r="M81" s="132">
        <f t="shared" si="18"/>
        <v>26671.471460608867</v>
      </c>
      <c r="N81" s="53">
        <f t="shared" si="19"/>
        <v>1466.9309303334878</v>
      </c>
      <c r="O81" s="59">
        <f t="shared" si="27"/>
        <v>3333.9339325761084</v>
      </c>
      <c r="P81" s="115">
        <f t="shared" si="28"/>
        <v>183.36636629168598</v>
      </c>
      <c r="R81">
        <v>24541.2876891874</v>
      </c>
    </row>
    <row r="82" spans="1:18" x14ac:dyDescent="0.25">
      <c r="A82" s="19">
        <v>31</v>
      </c>
      <c r="B82" s="30" t="s">
        <v>601</v>
      </c>
      <c r="C82" s="114">
        <f t="shared" si="13"/>
        <v>1227.0643844593701</v>
      </c>
      <c r="D82" s="162">
        <f t="shared" si="29"/>
        <v>153.38304805742126</v>
      </c>
      <c r="E82" s="53">
        <f t="shared" si="14"/>
        <v>1840.5965766890549</v>
      </c>
      <c r="F82" s="163">
        <f t="shared" ref="F82" si="32">E82/8</f>
        <v>230.07457208613187</v>
      </c>
      <c r="G82" s="120">
        <f t="shared" si="15"/>
        <v>2576.835207364677</v>
      </c>
      <c r="H82" s="115"/>
      <c r="I82" s="59">
        <f t="shared" si="16"/>
        <v>25522.939196754898</v>
      </c>
      <c r="J82" s="53">
        <f t="shared" si="17"/>
        <v>1914.2204397566172</v>
      </c>
      <c r="K82" s="59">
        <f t="shared" si="25"/>
        <v>3190.3673995943623</v>
      </c>
      <c r="L82" s="59">
        <f t="shared" si="26"/>
        <v>239.27755496957715</v>
      </c>
      <c r="M82" s="132">
        <f t="shared" si="18"/>
        <v>26671.471460608867</v>
      </c>
      <c r="N82" s="53">
        <f t="shared" si="19"/>
        <v>1466.9309303334878</v>
      </c>
      <c r="O82" s="59">
        <f t="shared" si="27"/>
        <v>3333.9339325761084</v>
      </c>
      <c r="P82" s="115">
        <f t="shared" si="28"/>
        <v>183.36636629168598</v>
      </c>
      <c r="R82">
        <v>24541.2876891874</v>
      </c>
    </row>
    <row r="83" spans="1:18" x14ac:dyDescent="0.25">
      <c r="A83" s="2"/>
      <c r="B83" s="105" t="s">
        <v>84</v>
      </c>
      <c r="C83" s="114"/>
      <c r="D83" s="162"/>
      <c r="E83" s="53"/>
      <c r="F83" s="59"/>
      <c r="G83" s="120"/>
      <c r="H83" s="115"/>
      <c r="I83" s="59"/>
      <c r="J83" s="53"/>
      <c r="K83" s="59"/>
      <c r="L83" s="59"/>
      <c r="M83" s="132"/>
      <c r="N83" s="53"/>
      <c r="O83" s="59"/>
      <c r="P83" s="115"/>
    </row>
    <row r="84" spans="1:18" x14ac:dyDescent="0.25">
      <c r="A84" s="19">
        <v>32</v>
      </c>
      <c r="B84" s="30" t="s">
        <v>653</v>
      </c>
      <c r="C84" s="114">
        <f t="shared" si="13"/>
        <v>1319.4211214945674</v>
      </c>
      <c r="D84" s="162">
        <f t="shared" ref="D84" si="33">C84/8</f>
        <v>164.92764018682092</v>
      </c>
      <c r="E84" s="53">
        <f t="shared" si="14"/>
        <v>1979.131682241851</v>
      </c>
      <c r="F84" s="163">
        <f t="shared" ref="F84" si="34">E84/8</f>
        <v>247.39146028023137</v>
      </c>
      <c r="G84" s="120">
        <f t="shared" si="15"/>
        <v>2770.7843551385913</v>
      </c>
      <c r="H84" s="115"/>
      <c r="I84" s="59">
        <f t="shared" si="16"/>
        <v>27443.959327087003</v>
      </c>
      <c r="J84" s="53">
        <f t="shared" si="17"/>
        <v>2058.2969495315251</v>
      </c>
      <c r="K84" s="59">
        <f>I84/8</f>
        <v>3430.4949158858753</v>
      </c>
      <c r="L84" s="59">
        <f>J84/8</f>
        <v>257.28711869144064</v>
      </c>
      <c r="M84" s="132">
        <f t="shared" si="18"/>
        <v>28678.937496805916</v>
      </c>
      <c r="N84" s="53">
        <f t="shared" si="19"/>
        <v>1577.3415623243254</v>
      </c>
      <c r="O84" s="59">
        <f>M84/8</f>
        <v>3584.8671871007396</v>
      </c>
      <c r="P84" s="115">
        <f>N84/8</f>
        <v>197.16769529054068</v>
      </c>
      <c r="R84">
        <v>26388.422429891347</v>
      </c>
    </row>
    <row r="85" spans="1:18" x14ac:dyDescent="0.25">
      <c r="A85" s="2"/>
      <c r="B85" s="99" t="s">
        <v>1271</v>
      </c>
      <c r="C85" s="114"/>
      <c r="D85" s="162"/>
      <c r="E85" s="53"/>
      <c r="F85" s="59"/>
      <c r="G85" s="120"/>
      <c r="H85" s="115"/>
      <c r="I85" s="59"/>
      <c r="J85" s="53"/>
      <c r="K85" s="59"/>
      <c r="L85" s="59"/>
      <c r="M85" s="132"/>
      <c r="N85" s="53"/>
      <c r="O85" s="59"/>
      <c r="P85" s="115"/>
    </row>
    <row r="86" spans="1:18" x14ac:dyDescent="0.25">
      <c r="A86" s="2" t="s">
        <v>461</v>
      </c>
      <c r="B86" s="99" t="s">
        <v>37</v>
      </c>
      <c r="C86" s="114"/>
      <c r="D86" s="162"/>
      <c r="E86" s="53"/>
      <c r="F86" s="59"/>
      <c r="G86" s="120"/>
      <c r="H86" s="115"/>
      <c r="I86" s="59"/>
      <c r="J86" s="53"/>
      <c r="K86" s="59"/>
      <c r="L86" s="59"/>
      <c r="M86" s="132"/>
      <c r="N86" s="53"/>
      <c r="O86" s="59"/>
      <c r="P86" s="115"/>
    </row>
    <row r="87" spans="1:18" x14ac:dyDescent="0.25">
      <c r="A87" s="2" t="s">
        <v>461</v>
      </c>
      <c r="B87" s="99" t="s">
        <v>38</v>
      </c>
      <c r="C87" s="114"/>
      <c r="D87" s="162"/>
      <c r="E87" s="53"/>
      <c r="F87" s="59"/>
      <c r="G87" s="120"/>
      <c r="H87" s="115"/>
      <c r="I87" s="59"/>
      <c r="J87" s="53"/>
      <c r="K87" s="59"/>
      <c r="L87" s="59"/>
      <c r="M87" s="132"/>
      <c r="N87" s="53"/>
      <c r="O87" s="59"/>
      <c r="P87" s="115"/>
    </row>
    <row r="88" spans="1:18" x14ac:dyDescent="0.25">
      <c r="A88" s="2" t="s">
        <v>461</v>
      </c>
      <c r="B88" s="99" t="s">
        <v>39</v>
      </c>
      <c r="C88" s="114"/>
      <c r="D88" s="162"/>
      <c r="E88" s="53"/>
      <c r="F88" s="59"/>
      <c r="G88" s="120"/>
      <c r="H88" s="115"/>
      <c r="I88" s="59"/>
      <c r="J88" s="53"/>
      <c r="K88" s="59"/>
      <c r="L88" s="59"/>
      <c r="M88" s="132"/>
      <c r="N88" s="53"/>
      <c r="O88" s="59"/>
      <c r="P88" s="115"/>
    </row>
    <row r="89" spans="1:18" x14ac:dyDescent="0.25">
      <c r="A89" s="2" t="s">
        <v>461</v>
      </c>
      <c r="B89" s="99" t="s">
        <v>40</v>
      </c>
      <c r="C89" s="114"/>
      <c r="D89" s="162"/>
      <c r="E89" s="53"/>
      <c r="F89" s="59"/>
      <c r="G89" s="120"/>
      <c r="H89" s="115"/>
      <c r="I89" s="59"/>
      <c r="J89" s="53"/>
      <c r="K89" s="59"/>
      <c r="L89" s="59"/>
      <c r="M89" s="132"/>
      <c r="N89" s="53"/>
      <c r="O89" s="59"/>
      <c r="P89" s="115"/>
    </row>
    <row r="90" spans="1:18" x14ac:dyDescent="0.25">
      <c r="A90" s="19">
        <v>33</v>
      </c>
      <c r="B90" s="30" t="s">
        <v>968</v>
      </c>
      <c r="C90" s="114">
        <f t="shared" si="13"/>
        <v>1232.1159304066584</v>
      </c>
      <c r="D90" s="162">
        <f t="shared" ref="D90" si="35">C90/8</f>
        <v>154.0144913008323</v>
      </c>
      <c r="E90" s="53">
        <f t="shared" si="14"/>
        <v>1848.1738956099873</v>
      </c>
      <c r="F90" s="163">
        <f t="shared" ref="F90" si="36">E90/8</f>
        <v>231.02173695124841</v>
      </c>
      <c r="G90" s="120">
        <f t="shared" si="15"/>
        <v>2587.4434538539822</v>
      </c>
      <c r="H90" s="115"/>
      <c r="I90" s="59">
        <f t="shared" si="16"/>
        <v>25628.011352458492</v>
      </c>
      <c r="J90" s="53">
        <f t="shared" si="17"/>
        <v>1922.1008514343869</v>
      </c>
      <c r="K90" s="59">
        <f>I90/8</f>
        <v>3203.5014190573115</v>
      </c>
      <c r="L90" s="59">
        <f>J90/8</f>
        <v>240.26260642929836</v>
      </c>
      <c r="M90" s="132">
        <f t="shared" si="18"/>
        <v>26781.271863319122</v>
      </c>
      <c r="N90" s="53">
        <f t="shared" si="19"/>
        <v>1472.9699524825517</v>
      </c>
      <c r="O90" s="59">
        <f>M90/8</f>
        <v>3347.6589829148902</v>
      </c>
      <c r="P90" s="115">
        <f>N90/8</f>
        <v>184.12124406031896</v>
      </c>
      <c r="R90">
        <v>24642.318608133166</v>
      </c>
    </row>
    <row r="91" spans="1:18" x14ac:dyDescent="0.25">
      <c r="A91" s="2" t="s">
        <v>461</v>
      </c>
      <c r="B91" s="99" t="s">
        <v>41</v>
      </c>
      <c r="C91" s="114"/>
      <c r="D91" s="162"/>
      <c r="E91" s="53"/>
      <c r="F91" s="59"/>
      <c r="G91" s="120"/>
      <c r="H91" s="115"/>
      <c r="I91" s="59"/>
      <c r="J91" s="53"/>
      <c r="K91" s="59"/>
      <c r="L91" s="59"/>
      <c r="M91" s="132"/>
      <c r="N91" s="53"/>
      <c r="O91" s="59"/>
      <c r="P91" s="115"/>
    </row>
    <row r="92" spans="1:18" x14ac:dyDescent="0.25">
      <c r="A92" s="2" t="s">
        <v>461</v>
      </c>
      <c r="B92" s="99" t="s">
        <v>42</v>
      </c>
      <c r="C92" s="114"/>
      <c r="D92" s="162"/>
      <c r="E92" s="53"/>
      <c r="F92" s="59"/>
      <c r="G92" s="120"/>
      <c r="H92" s="115"/>
      <c r="I92" s="59"/>
      <c r="J92" s="53"/>
      <c r="K92" s="59"/>
      <c r="L92" s="59"/>
      <c r="M92" s="132"/>
      <c r="N92" s="53"/>
      <c r="O92" s="59"/>
      <c r="P92" s="115"/>
    </row>
    <row r="93" spans="1:18" x14ac:dyDescent="0.25">
      <c r="A93" s="2" t="s">
        <v>461</v>
      </c>
      <c r="B93" s="99" t="s">
        <v>43</v>
      </c>
      <c r="C93" s="114"/>
      <c r="D93" s="162"/>
      <c r="E93" s="53"/>
      <c r="F93" s="59"/>
      <c r="G93" s="120"/>
      <c r="H93" s="115"/>
      <c r="I93" s="59"/>
      <c r="J93" s="53"/>
      <c r="K93" s="59"/>
      <c r="L93" s="59"/>
      <c r="M93" s="132"/>
      <c r="N93" s="53"/>
      <c r="O93" s="59"/>
      <c r="P93" s="115"/>
    </row>
    <row r="94" spans="1:18" x14ac:dyDescent="0.25">
      <c r="A94" s="2" t="s">
        <v>461</v>
      </c>
      <c r="B94" s="99" t="s">
        <v>44</v>
      </c>
      <c r="C94" s="114"/>
      <c r="D94" s="162"/>
      <c r="E94" s="53"/>
      <c r="F94" s="59"/>
      <c r="G94" s="120"/>
      <c r="H94" s="115"/>
      <c r="I94" s="59"/>
      <c r="J94" s="53"/>
      <c r="K94" s="59"/>
      <c r="L94" s="59"/>
      <c r="M94" s="132"/>
      <c r="N94" s="53"/>
      <c r="O94" s="59"/>
      <c r="P94" s="115"/>
    </row>
    <row r="95" spans="1:18" x14ac:dyDescent="0.25">
      <c r="A95" s="2" t="s">
        <v>461</v>
      </c>
      <c r="B95" s="99" t="s">
        <v>45</v>
      </c>
      <c r="C95" s="114"/>
      <c r="D95" s="162"/>
      <c r="E95" s="53"/>
      <c r="F95" s="59"/>
      <c r="G95" s="120"/>
      <c r="H95" s="115"/>
      <c r="I95" s="59"/>
      <c r="J95" s="53"/>
      <c r="K95" s="59"/>
      <c r="L95" s="59"/>
      <c r="M95" s="132"/>
      <c r="N95" s="53"/>
      <c r="O95" s="59"/>
      <c r="P95" s="115"/>
    </row>
    <row r="96" spans="1:18" x14ac:dyDescent="0.25">
      <c r="A96" s="19">
        <v>34</v>
      </c>
      <c r="B96" s="30" t="s">
        <v>970</v>
      </c>
      <c r="C96" s="114">
        <f t="shared" si="13"/>
        <v>1187.6146878507018</v>
      </c>
      <c r="D96" s="162">
        <f t="shared" ref="D96" si="37">C96/8</f>
        <v>148.45183598133772</v>
      </c>
      <c r="E96" s="53">
        <f t="shared" si="14"/>
        <v>1781.4220317760526</v>
      </c>
      <c r="F96" s="163">
        <f t="shared" ref="F96" si="38">E96/8</f>
        <v>222.67775397200657</v>
      </c>
      <c r="G96" s="120">
        <f t="shared" si="15"/>
        <v>2493.9908444864736</v>
      </c>
      <c r="H96" s="115"/>
      <c r="I96" s="59">
        <f t="shared" si="16"/>
        <v>24702.385507294595</v>
      </c>
      <c r="J96" s="53">
        <f t="shared" si="17"/>
        <v>1852.6789130470945</v>
      </c>
      <c r="K96" s="59">
        <f>I96/8</f>
        <v>3087.7981884118244</v>
      </c>
      <c r="L96" s="59">
        <f>J96/8</f>
        <v>231.58486413088681</v>
      </c>
      <c r="M96" s="132">
        <f t="shared" si="18"/>
        <v>25813.992855122851</v>
      </c>
      <c r="N96" s="53">
        <f t="shared" si="19"/>
        <v>1419.7696070317568</v>
      </c>
      <c r="O96" s="59">
        <f>M96/8</f>
        <v>3226.7491068903564</v>
      </c>
      <c r="P96" s="115">
        <f>N96/8</f>
        <v>177.4712008789696</v>
      </c>
      <c r="R96">
        <v>23752.293757014035</v>
      </c>
    </row>
    <row r="97" spans="1:18" x14ac:dyDescent="0.25">
      <c r="A97" s="2" t="s">
        <v>461</v>
      </c>
      <c r="B97" s="99" t="s">
        <v>41</v>
      </c>
      <c r="C97" s="114"/>
      <c r="D97" s="162"/>
      <c r="E97" s="53"/>
      <c r="F97" s="59"/>
      <c r="G97" s="119"/>
      <c r="H97" s="113"/>
      <c r="M97" s="131"/>
      <c r="P97" s="113"/>
      <c r="R97" s="61"/>
    </row>
    <row r="98" spans="1:18" x14ac:dyDescent="0.25">
      <c r="A98" s="2" t="s">
        <v>461</v>
      </c>
      <c r="B98" s="99" t="s">
        <v>655</v>
      </c>
      <c r="C98" s="114"/>
      <c r="D98" s="162"/>
      <c r="E98" s="53"/>
      <c r="F98" s="59"/>
      <c r="G98" s="119"/>
      <c r="H98" s="113"/>
      <c r="M98" s="131"/>
      <c r="P98" s="113"/>
    </row>
    <row r="99" spans="1:18" x14ac:dyDescent="0.25">
      <c r="A99" s="2" t="s">
        <v>461</v>
      </c>
      <c r="B99" s="99" t="s">
        <v>656</v>
      </c>
      <c r="C99" s="114"/>
      <c r="D99" s="162"/>
      <c r="E99" s="53"/>
      <c r="F99" s="59"/>
      <c r="G99" s="119"/>
      <c r="H99" s="113"/>
      <c r="M99" s="131"/>
      <c r="P99" s="113"/>
    </row>
    <row r="100" spans="1:18" x14ac:dyDescent="0.25">
      <c r="A100" s="2" t="s">
        <v>461</v>
      </c>
      <c r="B100" s="99" t="s">
        <v>657</v>
      </c>
      <c r="C100" s="114"/>
      <c r="D100" s="162"/>
      <c r="E100" s="53"/>
      <c r="F100" s="59"/>
      <c r="G100" s="119"/>
      <c r="H100" s="113"/>
      <c r="M100" s="131"/>
      <c r="P100" s="113"/>
    </row>
    <row r="101" spans="1:18" x14ac:dyDescent="0.25">
      <c r="A101" s="2" t="s">
        <v>461</v>
      </c>
      <c r="B101" s="99" t="s">
        <v>658</v>
      </c>
      <c r="C101" s="114"/>
      <c r="D101" s="162"/>
      <c r="E101" s="53"/>
      <c r="F101" s="59"/>
      <c r="G101" s="119"/>
      <c r="H101" s="113"/>
      <c r="M101" s="131"/>
      <c r="P101" s="113"/>
    </row>
    <row r="102" spans="1:18" x14ac:dyDescent="0.25">
      <c r="A102" s="2" t="s">
        <v>461</v>
      </c>
      <c r="B102" s="99" t="s">
        <v>659</v>
      </c>
      <c r="C102" s="114"/>
      <c r="D102" s="162"/>
      <c r="E102" s="53"/>
      <c r="F102" s="59"/>
      <c r="G102" s="119"/>
      <c r="H102" s="113"/>
      <c r="M102" s="131"/>
      <c r="P102" s="113"/>
    </row>
    <row r="103" spans="1:18" x14ac:dyDescent="0.25">
      <c r="A103" s="2" t="s">
        <v>461</v>
      </c>
      <c r="B103" s="99" t="s">
        <v>660</v>
      </c>
      <c r="C103" s="114"/>
      <c r="D103" s="162"/>
      <c r="E103" s="53"/>
      <c r="F103" s="59"/>
      <c r="G103" s="119"/>
      <c r="H103" s="113"/>
      <c r="M103" s="131"/>
      <c r="P103" s="113"/>
    </row>
    <row r="104" spans="1:18" x14ac:dyDescent="0.25">
      <c r="A104" s="2" t="s">
        <v>461</v>
      </c>
      <c r="B104" s="105" t="s">
        <v>463</v>
      </c>
      <c r="C104" s="114"/>
      <c r="D104" s="162"/>
      <c r="E104" s="53"/>
      <c r="F104" s="59"/>
      <c r="G104" s="119"/>
      <c r="H104" s="113"/>
      <c r="M104" s="131"/>
      <c r="P104" s="113"/>
    </row>
    <row r="105" spans="1:18" ht="38.25" customHeight="1" x14ac:dyDescent="0.25">
      <c r="A105" s="7">
        <v>35</v>
      </c>
      <c r="B105" s="103" t="s">
        <v>7</v>
      </c>
      <c r="C105" s="114"/>
      <c r="D105" s="162"/>
      <c r="E105" s="53"/>
      <c r="F105" s="59"/>
      <c r="G105" s="119"/>
      <c r="H105" s="113"/>
      <c r="M105" s="131"/>
      <c r="P105" s="113"/>
    </row>
    <row r="106" spans="1:18" ht="24.75" customHeight="1" x14ac:dyDescent="0.25">
      <c r="A106" s="7">
        <v>36</v>
      </c>
      <c r="B106" s="101" t="s">
        <v>1157</v>
      </c>
      <c r="C106" s="114"/>
      <c r="D106" s="162"/>
      <c r="E106" s="53"/>
      <c r="F106" s="59"/>
      <c r="G106" s="119"/>
      <c r="H106" s="113"/>
      <c r="M106" s="131"/>
      <c r="P106" s="113"/>
    </row>
    <row r="107" spans="1:18" ht="37.5" customHeight="1" x14ac:dyDescent="0.25">
      <c r="A107" s="7">
        <v>37</v>
      </c>
      <c r="B107" s="103" t="s">
        <v>1122</v>
      </c>
      <c r="C107" s="114"/>
      <c r="D107" s="162"/>
      <c r="E107" s="53"/>
      <c r="F107" s="59"/>
      <c r="G107" s="119"/>
      <c r="H107" s="113"/>
      <c r="M107" s="131"/>
      <c r="P107" s="113"/>
    </row>
    <row r="108" spans="1:18" ht="13.5" customHeight="1" x14ac:dyDescent="0.25">
      <c r="A108" s="7"/>
      <c r="B108" s="103"/>
      <c r="C108" s="114"/>
      <c r="D108" s="162"/>
      <c r="E108" s="53"/>
      <c r="F108" s="59"/>
      <c r="G108" s="119"/>
      <c r="H108" s="113"/>
      <c r="M108" s="131"/>
      <c r="P108" s="113"/>
    </row>
    <row r="109" spans="1:18" ht="27.9" customHeight="1" x14ac:dyDescent="0.25">
      <c r="A109" s="2"/>
      <c r="B109" s="98" t="s">
        <v>31</v>
      </c>
      <c r="C109" s="112"/>
      <c r="D109" s="161"/>
      <c r="E109" s="52"/>
      <c r="F109" s="58"/>
      <c r="G109" s="119"/>
      <c r="H109" s="113"/>
      <c r="M109" s="131"/>
      <c r="P109" s="11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6"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6" max="15"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pageSetUpPr fitToPage="1"/>
  </sheetPr>
  <dimension ref="A1:Q55"/>
  <sheetViews>
    <sheetView zoomScaleNormal="100" zoomScaleSheetLayoutView="75" workbookViewId="0">
      <selection sqref="A1:P53"/>
    </sheetView>
  </sheetViews>
  <sheetFormatPr baseColWidth="10" defaultColWidth="11.44140625" defaultRowHeight="13.2" x14ac:dyDescent="0.25"/>
  <cols>
    <col min="1" max="1" width="4.6640625" style="3" customWidth="1"/>
    <col min="2" max="2" width="110.6640625" style="52" customWidth="1"/>
    <col min="3" max="4" width="13.109375" style="74" customWidth="1"/>
    <col min="5" max="5" width="11.6640625" style="73" customWidth="1"/>
    <col min="6" max="6" width="11.6640625" style="52" customWidth="1"/>
    <col min="7" max="7" width="11.44140625" style="52" customWidth="1"/>
    <col min="8" max="8" width="11.44140625" style="58" customWidth="1"/>
    <col min="9" max="9" width="10" style="58" customWidth="1"/>
    <col min="10" max="10" width="10" style="52" customWidth="1"/>
    <col min="11" max="13" width="10" style="58" customWidth="1"/>
    <col min="14" max="14" width="10" style="52" customWidth="1"/>
    <col min="15" max="15" width="10" style="58" customWidth="1"/>
    <col min="17" max="17" width="0" hidden="1" customWidth="1"/>
  </cols>
  <sheetData>
    <row r="1" spans="1:17" ht="15" customHeight="1" x14ac:dyDescent="0.25">
      <c r="A1" s="35" t="s">
        <v>1095</v>
      </c>
      <c r="B1" s="136"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7" ht="24.75" customHeight="1" x14ac:dyDescent="0.25">
      <c r="A2" s="22"/>
      <c r="B2" s="38"/>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7" ht="20.100000000000001" customHeight="1" x14ac:dyDescent="0.25">
      <c r="A3" s="23"/>
      <c r="B3" s="40"/>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t="s">
        <v>909</v>
      </c>
    </row>
    <row r="4" spans="1:17" x14ac:dyDescent="0.25">
      <c r="A4" s="2"/>
      <c r="B4" s="98" t="s">
        <v>811</v>
      </c>
      <c r="C4" s="179"/>
      <c r="D4" s="180"/>
      <c r="E4" s="70"/>
      <c r="F4" s="98"/>
      <c r="G4" s="119"/>
      <c r="H4" s="113"/>
      <c r="M4" s="131"/>
      <c r="P4" s="113"/>
    </row>
    <row r="5" spans="1:17" x14ac:dyDescent="0.25">
      <c r="A5" s="2"/>
      <c r="B5" s="105" t="s">
        <v>812</v>
      </c>
      <c r="C5" s="179"/>
      <c r="D5" s="180"/>
      <c r="E5" s="69"/>
      <c r="F5" s="105"/>
      <c r="G5" s="119"/>
      <c r="H5" s="113"/>
      <c r="M5" s="131"/>
      <c r="P5" s="113"/>
      <c r="Q5" s="46"/>
    </row>
    <row r="6" spans="1:17" ht="24.75" customHeight="1" x14ac:dyDescent="0.25">
      <c r="A6" s="2"/>
      <c r="B6" s="103" t="s">
        <v>743</v>
      </c>
      <c r="C6" s="112"/>
      <c r="D6" s="161"/>
      <c r="E6" s="72"/>
      <c r="F6" s="103"/>
      <c r="G6" s="119"/>
      <c r="H6" s="113"/>
      <c r="M6" s="131"/>
      <c r="P6" s="113"/>
    </row>
    <row r="7" spans="1:17" ht="92.25" customHeight="1" x14ac:dyDescent="0.25">
      <c r="A7" s="2"/>
      <c r="B7" s="99" t="s">
        <v>1323</v>
      </c>
      <c r="C7" s="181"/>
      <c r="D7" s="182"/>
      <c r="E7" s="71"/>
      <c r="F7" s="99"/>
      <c r="G7" s="119"/>
      <c r="H7" s="113"/>
      <c r="M7" s="131"/>
      <c r="P7" s="113"/>
    </row>
    <row r="8" spans="1:17" x14ac:dyDescent="0.25">
      <c r="A8" s="2"/>
      <c r="B8" s="105" t="s">
        <v>744</v>
      </c>
      <c r="C8" s="179"/>
      <c r="D8" s="180"/>
      <c r="E8" s="69"/>
      <c r="F8" s="105"/>
      <c r="G8" s="119"/>
      <c r="H8" s="113"/>
      <c r="M8" s="131"/>
      <c r="P8" s="113"/>
    </row>
    <row r="9" spans="1:17" x14ac:dyDescent="0.25">
      <c r="A9" s="2"/>
      <c r="B9" s="100" t="s">
        <v>745</v>
      </c>
      <c r="C9" s="183"/>
      <c r="D9" s="184"/>
      <c r="E9" s="81"/>
      <c r="F9" s="100"/>
      <c r="G9" s="119"/>
      <c r="H9" s="113"/>
      <c r="M9" s="131"/>
      <c r="P9" s="113"/>
    </row>
    <row r="10" spans="1:17" x14ac:dyDescent="0.25">
      <c r="A10" s="19">
        <v>1</v>
      </c>
      <c r="B10" s="106" t="s">
        <v>674</v>
      </c>
      <c r="C10" s="185">
        <f>+Q10*0.05</f>
        <v>1344.719824238834</v>
      </c>
      <c r="D10" s="162">
        <f t="shared" ref="D10" si="0">C10/8</f>
        <v>168.08997802985425</v>
      </c>
      <c r="E10" s="122">
        <f>+Q10*0.075</f>
        <v>2017.079736358251</v>
      </c>
      <c r="F10" s="163">
        <f t="shared" ref="F10" si="1">E10/8</f>
        <v>252.13496704478138</v>
      </c>
      <c r="G10" s="120">
        <f>+Q10*0.105</f>
        <v>2823.9116309015512</v>
      </c>
      <c r="H10" s="162">
        <f t="shared" ref="H10" si="2">G10/8</f>
        <v>352.9889538626939</v>
      </c>
      <c r="I10" s="59">
        <f>+Q10*1.04</f>
        <v>27970.17234416775</v>
      </c>
      <c r="J10" s="53">
        <f>+I10*0.075</f>
        <v>2097.7629258125812</v>
      </c>
      <c r="K10" s="59">
        <f>I10/8</f>
        <v>3496.2715430209687</v>
      </c>
      <c r="L10" s="59">
        <f>J10/8</f>
        <v>262.22036572657265</v>
      </c>
      <c r="M10" s="132">
        <f>+I10*1.045</f>
        <v>29228.830099655297</v>
      </c>
      <c r="N10" s="53">
        <f>+M10*0.055</f>
        <v>1607.5856554810414</v>
      </c>
      <c r="O10" s="59">
        <f>M10/8</f>
        <v>3653.6037624569121</v>
      </c>
      <c r="P10" s="115">
        <f>N10/8</f>
        <v>200.94820693513017</v>
      </c>
      <c r="Q10">
        <v>26894.39648477668</v>
      </c>
    </row>
    <row r="11" spans="1:17" ht="12.75" customHeight="1" x14ac:dyDescent="0.25">
      <c r="A11" s="2"/>
      <c r="B11" s="103" t="s">
        <v>746</v>
      </c>
      <c r="C11" s="185"/>
      <c r="D11" s="186"/>
      <c r="E11" s="122"/>
      <c r="F11" s="189"/>
      <c r="G11" s="120"/>
      <c r="H11" s="115"/>
      <c r="I11" s="59"/>
      <c r="J11" s="53"/>
      <c r="K11" s="59"/>
      <c r="L11" s="59"/>
      <c r="M11" s="132"/>
      <c r="N11" s="53"/>
      <c r="O11" s="59"/>
      <c r="P11" s="113"/>
    </row>
    <row r="12" spans="1:17" ht="25.5" customHeight="1" x14ac:dyDescent="0.25">
      <c r="A12" s="2"/>
      <c r="B12" s="103" t="s">
        <v>1254</v>
      </c>
      <c r="C12" s="185"/>
      <c r="D12" s="186"/>
      <c r="E12" s="122"/>
      <c r="F12" s="189"/>
      <c r="G12" s="120"/>
      <c r="H12" s="115"/>
      <c r="I12" s="59"/>
      <c r="J12" s="53"/>
      <c r="K12" s="59"/>
      <c r="L12" s="59"/>
      <c r="M12" s="132"/>
      <c r="N12" s="53"/>
      <c r="O12" s="59"/>
      <c r="P12" s="113"/>
    </row>
    <row r="13" spans="1:17" ht="27" customHeight="1" x14ac:dyDescent="0.25">
      <c r="A13" s="2"/>
      <c r="B13" s="98" t="s">
        <v>747</v>
      </c>
      <c r="C13" s="185"/>
      <c r="D13" s="186"/>
      <c r="E13" s="122"/>
      <c r="F13" s="189"/>
      <c r="G13" s="120"/>
      <c r="H13" s="115"/>
      <c r="I13" s="59"/>
      <c r="J13" s="53"/>
      <c r="K13" s="59"/>
      <c r="L13" s="59"/>
      <c r="M13" s="132"/>
      <c r="N13" s="53"/>
      <c r="O13" s="59"/>
      <c r="P13" s="113"/>
    </row>
    <row r="14" spans="1:17" x14ac:dyDescent="0.25">
      <c r="A14" s="2"/>
      <c r="B14" s="58" t="s">
        <v>1261</v>
      </c>
      <c r="C14" s="185"/>
      <c r="D14" s="186"/>
      <c r="E14" s="122"/>
      <c r="F14" s="189"/>
      <c r="G14" s="120"/>
      <c r="H14" s="115"/>
      <c r="I14" s="59"/>
      <c r="J14" s="53"/>
      <c r="K14" s="59"/>
      <c r="L14" s="59"/>
      <c r="M14" s="132"/>
      <c r="N14" s="53"/>
      <c r="O14" s="59"/>
      <c r="P14" s="113"/>
    </row>
    <row r="15" spans="1:17" x14ac:dyDescent="0.25">
      <c r="A15" s="2"/>
      <c r="B15" s="58" t="s">
        <v>1256</v>
      </c>
      <c r="C15" s="185"/>
      <c r="D15" s="186"/>
      <c r="E15" s="122"/>
      <c r="F15" s="189"/>
      <c r="G15" s="120"/>
      <c r="H15" s="115"/>
      <c r="I15" s="59"/>
      <c r="J15" s="53"/>
      <c r="K15" s="59"/>
      <c r="L15" s="59"/>
      <c r="M15" s="132"/>
      <c r="N15" s="53"/>
      <c r="O15" s="59"/>
      <c r="P15" s="113"/>
    </row>
    <row r="16" spans="1:17" x14ac:dyDescent="0.25">
      <c r="A16" s="2"/>
      <c r="B16" s="58" t="s">
        <v>1255</v>
      </c>
      <c r="C16" s="185"/>
      <c r="D16" s="186"/>
      <c r="E16" s="122"/>
      <c r="F16" s="189"/>
      <c r="G16" s="120"/>
      <c r="H16" s="115"/>
      <c r="I16" s="59"/>
      <c r="J16" s="53"/>
      <c r="K16" s="59"/>
      <c r="L16" s="59"/>
      <c r="M16" s="132"/>
      <c r="N16" s="53"/>
      <c r="O16" s="59"/>
      <c r="P16" s="113"/>
    </row>
    <row r="17" spans="1:17" x14ac:dyDescent="0.25">
      <c r="A17" s="2"/>
      <c r="B17" s="58" t="s">
        <v>1257</v>
      </c>
      <c r="C17" s="185"/>
      <c r="D17" s="186"/>
      <c r="E17" s="122"/>
      <c r="F17" s="189"/>
      <c r="G17" s="120"/>
      <c r="H17" s="115"/>
      <c r="I17" s="59"/>
      <c r="J17" s="53"/>
      <c r="K17" s="59"/>
      <c r="L17" s="59"/>
      <c r="M17" s="132"/>
      <c r="N17" s="53"/>
      <c r="O17" s="59"/>
      <c r="P17" s="113"/>
    </row>
    <row r="18" spans="1:17" x14ac:dyDescent="0.25">
      <c r="A18" s="2"/>
      <c r="B18" s="58" t="s">
        <v>1258</v>
      </c>
      <c r="C18" s="185"/>
      <c r="D18" s="186"/>
      <c r="E18" s="122"/>
      <c r="F18" s="189"/>
      <c r="G18" s="120"/>
      <c r="H18" s="115"/>
      <c r="I18" s="59"/>
      <c r="J18" s="53"/>
      <c r="K18" s="59"/>
      <c r="L18" s="59"/>
      <c r="M18" s="132"/>
      <c r="N18" s="53"/>
      <c r="O18" s="59"/>
      <c r="P18" s="113"/>
    </row>
    <row r="19" spans="1:17" x14ac:dyDescent="0.25">
      <c r="A19" s="2"/>
      <c r="B19" s="58" t="s">
        <v>1259</v>
      </c>
      <c r="C19" s="185"/>
      <c r="D19" s="186"/>
      <c r="E19" s="122"/>
      <c r="F19" s="189"/>
      <c r="G19" s="120"/>
      <c r="H19" s="115"/>
      <c r="I19" s="59"/>
      <c r="J19" s="53"/>
      <c r="K19" s="59"/>
      <c r="L19" s="59"/>
      <c r="M19" s="132"/>
      <c r="N19" s="53"/>
      <c r="O19" s="59"/>
      <c r="P19" s="113"/>
    </row>
    <row r="20" spans="1:17" x14ac:dyDescent="0.25">
      <c r="A20" s="2"/>
      <c r="B20" s="58" t="s">
        <v>1260</v>
      </c>
      <c r="C20" s="185"/>
      <c r="D20" s="186"/>
      <c r="E20" s="122"/>
      <c r="F20" s="189"/>
      <c r="G20" s="120"/>
      <c r="H20" s="115"/>
      <c r="I20" s="59"/>
      <c r="J20" s="53"/>
      <c r="K20" s="59"/>
      <c r="L20" s="59"/>
      <c r="M20" s="132"/>
      <c r="N20" s="53"/>
      <c r="O20" s="59"/>
      <c r="P20" s="113"/>
    </row>
    <row r="21" spans="1:17" x14ac:dyDescent="0.25">
      <c r="A21" s="2"/>
      <c r="B21" s="100" t="s">
        <v>1281</v>
      </c>
      <c r="C21" s="185"/>
      <c r="D21" s="186"/>
      <c r="E21" s="122"/>
      <c r="F21" s="189"/>
      <c r="G21" s="120"/>
      <c r="H21" s="115"/>
      <c r="I21" s="59"/>
      <c r="J21" s="53"/>
      <c r="K21" s="59"/>
      <c r="L21" s="59"/>
      <c r="M21" s="132"/>
      <c r="N21" s="53"/>
      <c r="O21" s="59"/>
      <c r="P21" s="113"/>
    </row>
    <row r="22" spans="1:17" x14ac:dyDescent="0.25">
      <c r="A22" s="19">
        <v>2</v>
      </c>
      <c r="B22" s="106" t="s">
        <v>968</v>
      </c>
      <c r="C22" s="185">
        <f>+Q22*0.05</f>
        <v>1287.3232463749819</v>
      </c>
      <c r="D22" s="162">
        <f t="shared" ref="D22" si="3">C22/8</f>
        <v>160.91540579687273</v>
      </c>
      <c r="E22" s="122">
        <f>+Q22*0.075</f>
        <v>1930.9848695624723</v>
      </c>
      <c r="F22" s="163">
        <f t="shared" ref="F22" si="4">E22/8</f>
        <v>241.37310869530904</v>
      </c>
      <c r="G22" s="120">
        <f>+Q22*0.105</f>
        <v>2703.3788173874614</v>
      </c>
      <c r="H22" s="162">
        <f t="shared" ref="H22" si="5">G22/8</f>
        <v>337.92235217343267</v>
      </c>
      <c r="I22" s="59">
        <f>+Q22*1.04</f>
        <v>26776.323524599618</v>
      </c>
      <c r="J22" s="53">
        <f>+I22*0.075</f>
        <v>2008.2242643449713</v>
      </c>
      <c r="K22" s="59">
        <f>I22/8</f>
        <v>3347.0404405749523</v>
      </c>
      <c r="L22" s="59">
        <f>J22/8</f>
        <v>251.02803304312141</v>
      </c>
      <c r="M22" s="132">
        <f>+I22*1.045</f>
        <v>27981.258083206598</v>
      </c>
      <c r="N22" s="53">
        <f>+M22*0.055</f>
        <v>1538.969194576363</v>
      </c>
      <c r="O22" s="59">
        <f>M22/8</f>
        <v>3497.6572604008247</v>
      </c>
      <c r="P22" s="115">
        <f>N22/8</f>
        <v>192.37114932204537</v>
      </c>
      <c r="Q22">
        <v>25746.464927499634</v>
      </c>
    </row>
    <row r="23" spans="1:17" ht="12.75" customHeight="1" x14ac:dyDescent="0.25">
      <c r="A23" s="2"/>
      <c r="B23" s="103" t="s">
        <v>1282</v>
      </c>
      <c r="C23" s="185"/>
      <c r="D23" s="186"/>
      <c r="E23" s="122"/>
      <c r="F23" s="189"/>
      <c r="G23" s="120"/>
      <c r="H23" s="115"/>
      <c r="I23" s="59"/>
      <c r="J23" s="53"/>
      <c r="K23" s="59"/>
      <c r="L23" s="59"/>
      <c r="M23" s="132"/>
      <c r="N23" s="53"/>
      <c r="O23" s="59"/>
      <c r="P23" s="113"/>
    </row>
    <row r="24" spans="1:17" x14ac:dyDescent="0.25">
      <c r="A24" s="19">
        <v>3</v>
      </c>
      <c r="B24" s="106" t="s">
        <v>970</v>
      </c>
      <c r="C24" s="185">
        <f>+Q24*0.05</f>
        <v>1213.5276462643142</v>
      </c>
      <c r="D24" s="162">
        <f t="shared" ref="D24" si="6">C24/8</f>
        <v>151.69095578303927</v>
      </c>
      <c r="E24" s="122">
        <f>+Q24*0.075</f>
        <v>1820.2914693964713</v>
      </c>
      <c r="F24" s="163">
        <f t="shared" ref="F24" si="7">E24/8</f>
        <v>227.53643367455891</v>
      </c>
      <c r="G24" s="120">
        <f>+Q24*0.105</f>
        <v>2548.4080571550599</v>
      </c>
      <c r="H24" s="162">
        <f t="shared" ref="H24" si="8">G24/8</f>
        <v>318.55100714438248</v>
      </c>
      <c r="I24" s="59">
        <f>+Q24*1.04</f>
        <v>25241.375042297735</v>
      </c>
      <c r="J24" s="53">
        <f>+I24*0.075</f>
        <v>1893.1031281723301</v>
      </c>
      <c r="K24" s="59">
        <f>I24/8</f>
        <v>3155.1718802872169</v>
      </c>
      <c r="L24" s="59">
        <f>J24/8</f>
        <v>236.63789102154126</v>
      </c>
      <c r="M24" s="132">
        <f>+I24*1.045</f>
        <v>26377.236919201132</v>
      </c>
      <c r="N24" s="53">
        <f>+M24*0.055</f>
        <v>1450.7480305560623</v>
      </c>
      <c r="O24" s="59">
        <f>M24/8</f>
        <v>3297.1546149001415</v>
      </c>
      <c r="P24" s="115">
        <f>N24/8</f>
        <v>181.34350381950779</v>
      </c>
      <c r="Q24">
        <v>24270.552925286283</v>
      </c>
    </row>
    <row r="25" spans="1:17" x14ac:dyDescent="0.25">
      <c r="A25" s="2"/>
      <c r="B25" s="100" t="s">
        <v>1283</v>
      </c>
      <c r="C25" s="185"/>
      <c r="D25" s="186"/>
      <c r="E25" s="122"/>
      <c r="F25" s="189"/>
      <c r="G25" s="120"/>
      <c r="H25" s="115"/>
      <c r="I25" s="59"/>
      <c r="J25" s="53"/>
      <c r="K25" s="59"/>
      <c r="L25" s="59"/>
      <c r="M25" s="132"/>
      <c r="N25" s="53"/>
      <c r="O25" s="59"/>
      <c r="P25" s="113"/>
    </row>
    <row r="26" spans="1:17" x14ac:dyDescent="0.25">
      <c r="A26" s="2"/>
      <c r="B26" s="100"/>
      <c r="C26" s="185"/>
      <c r="D26" s="186"/>
      <c r="E26" s="122"/>
      <c r="F26" s="189"/>
      <c r="G26" s="120"/>
      <c r="H26" s="115"/>
      <c r="I26" s="59"/>
      <c r="J26" s="53"/>
      <c r="K26" s="59"/>
      <c r="L26" s="59"/>
      <c r="M26" s="132"/>
      <c r="N26" s="53"/>
      <c r="O26" s="59"/>
      <c r="P26" s="113"/>
    </row>
    <row r="27" spans="1:17" x14ac:dyDescent="0.25">
      <c r="A27" s="2">
        <v>4</v>
      </c>
      <c r="B27" s="139" t="s">
        <v>675</v>
      </c>
      <c r="C27" s="185"/>
      <c r="D27" s="186"/>
      <c r="E27" s="122"/>
      <c r="F27" s="189"/>
      <c r="G27" s="120"/>
      <c r="H27" s="115"/>
      <c r="I27" s="59"/>
      <c r="J27" s="53"/>
      <c r="K27" s="59"/>
      <c r="L27" s="59"/>
      <c r="M27" s="132"/>
      <c r="N27" s="53"/>
      <c r="O27" s="59"/>
      <c r="P27" s="113"/>
    </row>
    <row r="28" spans="1:17" ht="39" customHeight="1" x14ac:dyDescent="0.25">
      <c r="A28" s="2"/>
      <c r="B28" s="103" t="s">
        <v>650</v>
      </c>
      <c r="C28" s="185"/>
      <c r="D28" s="186"/>
      <c r="E28" s="122"/>
      <c r="F28" s="189"/>
      <c r="G28" s="120"/>
      <c r="H28" s="115"/>
      <c r="I28" s="59"/>
      <c r="J28" s="53"/>
      <c r="K28" s="59"/>
      <c r="L28" s="59"/>
      <c r="M28" s="132"/>
      <c r="N28" s="53"/>
      <c r="O28" s="59"/>
      <c r="P28" s="113"/>
    </row>
    <row r="29" spans="1:17" x14ac:dyDescent="0.25">
      <c r="A29" s="19">
        <v>5</v>
      </c>
      <c r="B29" s="106" t="s">
        <v>706</v>
      </c>
      <c r="C29" s="185">
        <f>+Q29*0.05</f>
        <v>1344.719824238834</v>
      </c>
      <c r="D29" s="162">
        <f t="shared" ref="D29" si="9">C29/8</f>
        <v>168.08997802985425</v>
      </c>
      <c r="E29" s="122">
        <f>+Q29*0.075</f>
        <v>2017.079736358251</v>
      </c>
      <c r="F29" s="163">
        <f t="shared" ref="F29" si="10">E29/8</f>
        <v>252.13496704478138</v>
      </c>
      <c r="G29" s="120">
        <f>+Q29*0.105</f>
        <v>2823.9116309015512</v>
      </c>
      <c r="H29" s="162">
        <f t="shared" ref="H29" si="11">G29/8</f>
        <v>352.9889538626939</v>
      </c>
      <c r="I29" s="59">
        <f>+Q29*1.04</f>
        <v>27970.17234416775</v>
      </c>
      <c r="J29" s="53">
        <f>+I29*0.075</f>
        <v>2097.7629258125812</v>
      </c>
      <c r="K29" s="59">
        <f>I29/8</f>
        <v>3496.2715430209687</v>
      </c>
      <c r="L29" s="59">
        <f>J29/8</f>
        <v>262.22036572657265</v>
      </c>
      <c r="M29" s="132">
        <f>+I29*1.045</f>
        <v>29228.830099655297</v>
      </c>
      <c r="N29" s="53">
        <f>+M29*0.055</f>
        <v>1607.5856554810414</v>
      </c>
      <c r="O29" s="59">
        <f>M29/8</f>
        <v>3653.6037624569121</v>
      </c>
      <c r="P29" s="115">
        <f>N29/8</f>
        <v>200.94820693513017</v>
      </c>
      <c r="Q29">
        <v>26894.39648477668</v>
      </c>
    </row>
    <row r="30" spans="1:17" ht="26.25" customHeight="1" x14ac:dyDescent="0.25">
      <c r="A30" s="2"/>
      <c r="B30" s="167" t="s">
        <v>352</v>
      </c>
      <c r="C30" s="185"/>
      <c r="D30" s="186"/>
      <c r="E30" s="122"/>
      <c r="F30" s="189"/>
      <c r="G30" s="120"/>
      <c r="H30" s="115"/>
      <c r="I30" s="59"/>
      <c r="J30" s="53"/>
      <c r="K30" s="59"/>
      <c r="L30" s="59"/>
      <c r="M30" s="132"/>
      <c r="N30" s="53"/>
      <c r="O30" s="59"/>
      <c r="P30" s="113"/>
    </row>
    <row r="31" spans="1:17" x14ac:dyDescent="0.25">
      <c r="A31" s="19">
        <v>6</v>
      </c>
      <c r="B31" s="106" t="s">
        <v>707</v>
      </c>
      <c r="C31" s="185">
        <f>+Q31*0.05</f>
        <v>1287.3232463749819</v>
      </c>
      <c r="D31" s="162">
        <f t="shared" ref="D31" si="12">C31/8</f>
        <v>160.91540579687273</v>
      </c>
      <c r="E31" s="122">
        <f>+Q31*0.075</f>
        <v>1930.9848695624723</v>
      </c>
      <c r="F31" s="163">
        <f t="shared" ref="F31" si="13">E31/8</f>
        <v>241.37310869530904</v>
      </c>
      <c r="G31" s="120">
        <f>+Q31*0.105</f>
        <v>2703.3788173874614</v>
      </c>
      <c r="H31" s="162">
        <f t="shared" ref="H31" si="14">G31/8</f>
        <v>337.92235217343267</v>
      </c>
      <c r="I31" s="59">
        <f>+Q31*1.04</f>
        <v>26776.323524599618</v>
      </c>
      <c r="J31" s="53">
        <f>+I31*0.075</f>
        <v>2008.2242643449713</v>
      </c>
      <c r="K31" s="59">
        <f>I31/8</f>
        <v>3347.0404405749523</v>
      </c>
      <c r="L31" s="59">
        <f>J31/8</f>
        <v>251.02803304312141</v>
      </c>
      <c r="M31" s="132">
        <f>+I31*1.045</f>
        <v>27981.258083206598</v>
      </c>
      <c r="N31" s="53">
        <f>+M31*0.055</f>
        <v>1538.969194576363</v>
      </c>
      <c r="O31" s="59">
        <f>M31/8</f>
        <v>3497.6572604008247</v>
      </c>
      <c r="P31" s="115">
        <f>N31/8</f>
        <v>192.37114932204537</v>
      </c>
      <c r="Q31">
        <v>25746.464927499634</v>
      </c>
    </row>
    <row r="32" spans="1:17" ht="93" customHeight="1" x14ac:dyDescent="0.25">
      <c r="A32" s="2"/>
      <c r="B32" s="178" t="s">
        <v>651</v>
      </c>
      <c r="C32" s="185"/>
      <c r="D32" s="186"/>
      <c r="E32" s="122"/>
      <c r="F32" s="189"/>
      <c r="G32" s="120"/>
      <c r="H32" s="115"/>
      <c r="I32" s="59"/>
      <c r="J32" s="53"/>
      <c r="K32" s="59"/>
      <c r="L32" s="59"/>
      <c r="M32" s="132"/>
      <c r="N32" s="53"/>
      <c r="O32" s="59"/>
      <c r="P32" s="113"/>
    </row>
    <row r="33" spans="1:17" x14ac:dyDescent="0.25">
      <c r="A33" s="19">
        <v>7</v>
      </c>
      <c r="B33" s="106" t="s">
        <v>676</v>
      </c>
      <c r="C33" s="185">
        <f>+Q33*0.05</f>
        <v>1213.5276462643142</v>
      </c>
      <c r="D33" s="162">
        <f t="shared" ref="D33" si="15">C33/8</f>
        <v>151.69095578303927</v>
      </c>
      <c r="E33" s="122">
        <f>+Q33*0.075</f>
        <v>1820.2914693964713</v>
      </c>
      <c r="F33" s="163">
        <f t="shared" ref="F33" si="16">E33/8</f>
        <v>227.53643367455891</v>
      </c>
      <c r="G33" s="120">
        <f>+Q33*0.105</f>
        <v>2548.4080571550599</v>
      </c>
      <c r="H33" s="162">
        <f t="shared" ref="H33" si="17">G33/8</f>
        <v>318.55100714438248</v>
      </c>
      <c r="I33" s="59">
        <f>+Q33*1.04</f>
        <v>25241.375042297735</v>
      </c>
      <c r="J33" s="53">
        <f>+I33*0.075</f>
        <v>1893.1031281723301</v>
      </c>
      <c r="K33" s="59">
        <f>I33/8</f>
        <v>3155.1718802872169</v>
      </c>
      <c r="L33" s="59">
        <f>J33/8</f>
        <v>236.63789102154126</v>
      </c>
      <c r="M33" s="132">
        <f>+I33*1.045</f>
        <v>26377.236919201132</v>
      </c>
      <c r="N33" s="53">
        <f>+M33*0.055</f>
        <v>1450.7480305560623</v>
      </c>
      <c r="O33" s="59">
        <f>M33/8</f>
        <v>3297.1546149001415</v>
      </c>
      <c r="P33" s="115">
        <f>N33/8</f>
        <v>181.34350381950779</v>
      </c>
      <c r="Q33">
        <v>24270.552925286283</v>
      </c>
    </row>
    <row r="34" spans="1:17" x14ac:dyDescent="0.25">
      <c r="A34" s="2"/>
      <c r="B34" s="100" t="s">
        <v>1059</v>
      </c>
      <c r="C34" s="185"/>
      <c r="D34" s="186"/>
      <c r="E34" s="122"/>
      <c r="F34" s="189"/>
      <c r="G34" s="119"/>
      <c r="H34" s="113"/>
      <c r="M34" s="131"/>
      <c r="P34" s="113"/>
      <c r="Q34" s="61"/>
    </row>
    <row r="35" spans="1:17" ht="12.75" customHeight="1" x14ac:dyDescent="0.25">
      <c r="A35" s="2"/>
      <c r="B35" s="98"/>
      <c r="C35" s="185"/>
      <c r="D35" s="186"/>
      <c r="E35" s="122"/>
      <c r="F35" s="189"/>
      <c r="G35" s="119"/>
      <c r="H35" s="113"/>
      <c r="M35" s="131"/>
      <c r="P35" s="113"/>
    </row>
    <row r="36" spans="1:17" ht="18.75" customHeight="1" x14ac:dyDescent="0.25">
      <c r="A36" s="2"/>
      <c r="B36" s="98" t="s">
        <v>1060</v>
      </c>
      <c r="C36" s="185"/>
      <c r="D36" s="186"/>
      <c r="E36" s="122"/>
      <c r="F36" s="189"/>
      <c r="G36" s="119"/>
      <c r="H36" s="113"/>
      <c r="M36" s="131"/>
      <c r="P36" s="113"/>
    </row>
    <row r="37" spans="1:17" x14ac:dyDescent="0.25">
      <c r="A37" s="2">
        <v>8</v>
      </c>
      <c r="B37" s="139" t="s">
        <v>677</v>
      </c>
      <c r="C37" s="185"/>
      <c r="D37" s="186"/>
      <c r="E37" s="122"/>
      <c r="F37" s="189"/>
      <c r="G37" s="119"/>
      <c r="H37" s="113"/>
      <c r="M37" s="131"/>
      <c r="P37" s="113"/>
    </row>
    <row r="38" spans="1:17" x14ac:dyDescent="0.25">
      <c r="A38" s="2"/>
      <c r="B38" s="100" t="s">
        <v>678</v>
      </c>
      <c r="C38" s="185"/>
      <c r="D38" s="186"/>
      <c r="E38" s="122"/>
      <c r="F38" s="189"/>
      <c r="G38" s="119"/>
      <c r="H38" s="113"/>
      <c r="M38" s="131"/>
      <c r="P38" s="113"/>
    </row>
    <row r="39" spans="1:17" ht="78" customHeight="1" x14ac:dyDescent="0.25">
      <c r="A39" s="2"/>
      <c r="B39" s="103" t="s">
        <v>46</v>
      </c>
      <c r="C39" s="187"/>
      <c r="D39" s="188"/>
      <c r="E39" s="123"/>
      <c r="F39" s="190"/>
      <c r="G39" s="119"/>
      <c r="H39" s="113"/>
      <c r="M39" s="131"/>
      <c r="P39" s="113"/>
    </row>
    <row r="40" spans="1:17" x14ac:dyDescent="0.25">
      <c r="A40" s="2"/>
      <c r="B40" s="103" t="s">
        <v>1032</v>
      </c>
      <c r="C40" s="187"/>
      <c r="D40" s="188"/>
      <c r="E40" s="123"/>
      <c r="F40" s="190"/>
      <c r="G40" s="119"/>
      <c r="H40" s="113"/>
      <c r="M40" s="131"/>
      <c r="P40" s="113"/>
    </row>
    <row r="41" spans="1:17" ht="24.9" customHeight="1" x14ac:dyDescent="0.25">
      <c r="A41" s="2"/>
      <c r="B41" s="103" t="s">
        <v>539</v>
      </c>
      <c r="C41" s="187"/>
      <c r="D41" s="188"/>
      <c r="E41" s="123"/>
      <c r="F41" s="190"/>
      <c r="G41" s="119"/>
      <c r="H41" s="113"/>
      <c r="M41" s="131"/>
      <c r="P41" s="113"/>
    </row>
    <row r="42" spans="1:17" x14ac:dyDescent="0.25">
      <c r="A42" s="2"/>
      <c r="B42" s="103" t="s">
        <v>540</v>
      </c>
      <c r="C42" s="187"/>
      <c r="D42" s="188"/>
      <c r="E42" s="123"/>
      <c r="F42" s="190"/>
      <c r="G42" s="119"/>
      <c r="H42" s="113"/>
      <c r="M42" s="131"/>
      <c r="P42" s="113"/>
    </row>
    <row r="43" spans="1:17" ht="68.25" customHeight="1" x14ac:dyDescent="0.25">
      <c r="A43" s="2"/>
      <c r="B43" s="103" t="s">
        <v>1019</v>
      </c>
      <c r="C43" s="187"/>
      <c r="D43" s="188"/>
      <c r="E43" s="123"/>
      <c r="F43" s="190"/>
      <c r="G43" s="119"/>
      <c r="H43" s="113"/>
      <c r="M43" s="131"/>
      <c r="P43" s="113"/>
    </row>
    <row r="44" spans="1:17" ht="28.5" customHeight="1" x14ac:dyDescent="0.25">
      <c r="A44" s="7"/>
      <c r="B44" s="103" t="s">
        <v>541</v>
      </c>
      <c r="C44" s="187"/>
      <c r="D44" s="188"/>
      <c r="E44" s="123"/>
      <c r="F44" s="190"/>
      <c r="G44" s="119"/>
      <c r="H44" s="113"/>
      <c r="M44" s="131"/>
      <c r="P44" s="113"/>
    </row>
    <row r="45" spans="1:17" ht="28.5" customHeight="1" x14ac:dyDescent="0.25">
      <c r="A45" s="2"/>
      <c r="B45" s="103" t="s">
        <v>522</v>
      </c>
      <c r="C45" s="187"/>
      <c r="D45" s="188"/>
      <c r="E45" s="123"/>
      <c r="F45" s="190"/>
      <c r="G45" s="119"/>
      <c r="H45" s="113"/>
      <c r="M45" s="131"/>
      <c r="P45" s="113"/>
    </row>
    <row r="46" spans="1:17" ht="26.25" customHeight="1" x14ac:dyDescent="0.25">
      <c r="A46" s="2"/>
      <c r="B46" s="103" t="s">
        <v>699</v>
      </c>
      <c r="C46" s="187"/>
      <c r="D46" s="188"/>
      <c r="E46" s="123"/>
      <c r="F46" s="190"/>
      <c r="G46" s="119"/>
      <c r="H46" s="113"/>
      <c r="M46" s="131"/>
      <c r="P46" s="113"/>
    </row>
    <row r="47" spans="1:17" ht="27" customHeight="1" x14ac:dyDescent="0.25">
      <c r="A47" s="2"/>
      <c r="B47" s="103" t="s">
        <v>700</v>
      </c>
      <c r="C47" s="187"/>
      <c r="D47" s="188"/>
      <c r="E47" s="123"/>
      <c r="F47" s="190"/>
      <c r="G47" s="119"/>
      <c r="H47" s="113"/>
      <c r="M47" s="131"/>
      <c r="P47" s="113"/>
    </row>
    <row r="48" spans="1:17" ht="39.75" customHeight="1" x14ac:dyDescent="0.25">
      <c r="A48" s="2"/>
      <c r="B48" s="103" t="s">
        <v>1020</v>
      </c>
      <c r="C48" s="187"/>
      <c r="D48" s="188"/>
      <c r="E48" s="123"/>
      <c r="F48" s="190"/>
      <c r="G48" s="119"/>
      <c r="H48" s="113"/>
      <c r="M48" s="131"/>
      <c r="P48" s="113"/>
    </row>
    <row r="49" spans="1:16" ht="26.25" customHeight="1" x14ac:dyDescent="0.25">
      <c r="A49" s="2"/>
      <c r="B49" s="103" t="s">
        <v>1173</v>
      </c>
      <c r="C49" s="187"/>
      <c r="D49" s="188"/>
      <c r="E49" s="123"/>
      <c r="F49" s="190"/>
      <c r="G49" s="119"/>
      <c r="H49" s="113"/>
      <c r="M49" s="131"/>
      <c r="P49" s="113"/>
    </row>
    <row r="50" spans="1:16" ht="24.75" customHeight="1" x14ac:dyDescent="0.25">
      <c r="A50" s="2"/>
      <c r="B50" s="103" t="s">
        <v>1174</v>
      </c>
      <c r="C50" s="187"/>
      <c r="D50" s="188"/>
      <c r="E50" s="123"/>
      <c r="F50" s="190"/>
      <c r="G50" s="119"/>
      <c r="H50" s="113"/>
      <c r="M50" s="131"/>
      <c r="P50" s="113"/>
    </row>
    <row r="51" spans="1:16" ht="39" customHeight="1" x14ac:dyDescent="0.25">
      <c r="A51" s="2"/>
      <c r="B51" s="103" t="s">
        <v>1306</v>
      </c>
      <c r="C51" s="187"/>
      <c r="D51" s="188"/>
      <c r="E51" s="123"/>
      <c r="F51" s="190"/>
      <c r="G51" s="119"/>
      <c r="H51" s="113"/>
      <c r="M51" s="131"/>
      <c r="P51" s="113"/>
    </row>
    <row r="52" spans="1:16" ht="13.5" customHeight="1" x14ac:dyDescent="0.25">
      <c r="A52" s="2"/>
      <c r="B52" s="103"/>
      <c r="C52" s="187"/>
      <c r="D52" s="188"/>
      <c r="E52" s="123"/>
      <c r="F52" s="190"/>
      <c r="G52" s="119"/>
      <c r="H52" s="113"/>
      <c r="M52" s="131"/>
      <c r="P52" s="113"/>
    </row>
    <row r="53" spans="1:16" ht="27.9" customHeight="1" x14ac:dyDescent="0.25">
      <c r="A53" s="2"/>
      <c r="B53" s="98" t="s">
        <v>31</v>
      </c>
      <c r="C53" s="185"/>
      <c r="D53" s="186"/>
      <c r="E53" s="122"/>
      <c r="F53" s="189"/>
      <c r="G53" s="119"/>
      <c r="H53" s="113"/>
      <c r="M53" s="131"/>
      <c r="P53" s="113"/>
    </row>
    <row r="54" spans="1:16" x14ac:dyDescent="0.25">
      <c r="C54" s="82"/>
      <c r="D54" s="82"/>
      <c r="E54" s="85"/>
      <c r="F54" s="123"/>
    </row>
    <row r="55" spans="1:16" x14ac:dyDescent="0.25">
      <c r="C55" s="82"/>
      <c r="D55" s="82"/>
      <c r="E55" s="86"/>
      <c r="F55" s="124"/>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4"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28" max="1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pageSetUpPr fitToPage="1"/>
  </sheetPr>
  <dimension ref="A1:Q117"/>
  <sheetViews>
    <sheetView zoomScaleNormal="100" zoomScaleSheetLayoutView="75" workbookViewId="0">
      <selection sqref="A1:P35"/>
    </sheetView>
  </sheetViews>
  <sheetFormatPr baseColWidth="10" defaultColWidth="11.44140625" defaultRowHeight="25.5" customHeight="1" x14ac:dyDescent="0.25"/>
  <cols>
    <col min="1" max="1" width="4.6640625" style="3" customWidth="1"/>
    <col min="2" max="2" width="110.6640625" style="52" customWidth="1"/>
    <col min="3" max="3" width="12.33203125" style="74" customWidth="1"/>
    <col min="4" max="4" width="10.109375" style="73" bestFit="1" customWidth="1"/>
    <col min="5" max="5" width="10" style="52" bestFit="1" customWidth="1"/>
    <col min="6" max="6" width="10" style="58" customWidth="1"/>
    <col min="7" max="7" width="10" style="52" customWidth="1"/>
    <col min="8" max="8" width="11.6640625" style="58" bestFit="1" customWidth="1"/>
    <col min="9" max="9" width="10" style="52" customWidth="1"/>
    <col min="17" max="17" width="0" hidden="1" customWidth="1"/>
  </cols>
  <sheetData>
    <row r="1" spans="1:11" ht="12.9" customHeight="1" x14ac:dyDescent="0.25">
      <c r="A1" s="35" t="s">
        <v>1095</v>
      </c>
      <c r="B1" s="94" t="s">
        <v>390</v>
      </c>
      <c r="C1" s="140" t="s">
        <v>1448</v>
      </c>
      <c r="D1" s="140" t="s">
        <v>1448</v>
      </c>
      <c r="E1" s="140" t="s">
        <v>1448</v>
      </c>
      <c r="F1" s="211" t="s">
        <v>1440</v>
      </c>
      <c r="G1" s="211"/>
      <c r="H1" s="207" t="s">
        <v>1440</v>
      </c>
      <c r="I1" s="208"/>
      <c r="K1" s="126" t="s">
        <v>1440</v>
      </c>
    </row>
    <row r="2" spans="1:11" ht="24.75" customHeight="1" x14ac:dyDescent="0.25">
      <c r="A2" s="22"/>
      <c r="B2" s="95"/>
      <c r="C2" s="142" t="str">
        <f>'I (UNO)'!C2</f>
        <v>Febrero</v>
      </c>
      <c r="D2" s="142" t="str">
        <f>'I (UNO)'!D2</f>
        <v>Marzo</v>
      </c>
      <c r="E2" s="142" t="s">
        <v>1445</v>
      </c>
      <c r="F2" s="212" t="str">
        <f>'I (UNO)'!F2</f>
        <v>Mayo</v>
      </c>
      <c r="G2" s="212"/>
      <c r="H2" s="209" t="str">
        <f>'I (UNO)'!H2</f>
        <v>Junio</v>
      </c>
      <c r="I2" s="210"/>
      <c r="K2" s="126">
        <v>45658</v>
      </c>
    </row>
    <row r="3" spans="1:11" ht="20.100000000000001" customHeight="1" x14ac:dyDescent="0.25">
      <c r="A3" s="23"/>
      <c r="B3" s="96"/>
      <c r="C3" s="195" t="str">
        <f>'I (UNO)'!C3</f>
        <v>N.R</v>
      </c>
      <c r="D3" s="195" t="str">
        <f>'I (UNO)'!D3</f>
        <v>N.R</v>
      </c>
      <c r="E3" s="143" t="s">
        <v>1442</v>
      </c>
      <c r="F3" s="76" t="s">
        <v>909</v>
      </c>
      <c r="G3" s="76" t="s">
        <v>1442</v>
      </c>
      <c r="H3" s="129" t="s">
        <v>909</v>
      </c>
      <c r="I3" s="130" t="s">
        <v>1442</v>
      </c>
      <c r="K3" s="127" t="s">
        <v>909</v>
      </c>
    </row>
    <row r="4" spans="1:11" ht="12.9" customHeight="1" x14ac:dyDescent="0.25">
      <c r="B4" s="139" t="s">
        <v>22</v>
      </c>
      <c r="C4" s="144"/>
      <c r="D4" s="145"/>
      <c r="E4" s="145"/>
      <c r="G4" s="58"/>
      <c r="H4" s="131"/>
      <c r="I4" s="113"/>
      <c r="K4" s="126"/>
    </row>
    <row r="5" spans="1:11" ht="12.9" customHeight="1" x14ac:dyDescent="0.25">
      <c r="B5" s="105" t="s">
        <v>1025</v>
      </c>
      <c r="C5" s="144"/>
      <c r="D5" s="145"/>
      <c r="E5" s="145"/>
      <c r="G5" s="58"/>
      <c r="H5" s="131"/>
      <c r="I5" s="113"/>
      <c r="K5" s="126"/>
    </row>
    <row r="6" spans="1:11" ht="12.9" customHeight="1" x14ac:dyDescent="0.25">
      <c r="A6" s="21">
        <v>1</v>
      </c>
      <c r="B6" s="30" t="s">
        <v>968</v>
      </c>
      <c r="C6" s="148">
        <f>+K6*0.05</f>
        <v>33606.012312380044</v>
      </c>
      <c r="D6" s="147">
        <f>+K6*0.075</f>
        <v>50409.018468570066</v>
      </c>
      <c r="E6" s="147">
        <f>+K6*0.105</f>
        <v>70572.625855998092</v>
      </c>
      <c r="F6" s="59">
        <f>+K6*1.04</f>
        <v>699005.05609750492</v>
      </c>
      <c r="G6" s="59">
        <f>+F6*0.075</f>
        <v>52425.379207312864</v>
      </c>
      <c r="H6" s="132">
        <f>+F6*1.045</f>
        <v>730460.28362189257</v>
      </c>
      <c r="I6" s="115">
        <f>+H6*0.055</f>
        <v>40175.315599204092</v>
      </c>
      <c r="K6" s="126">
        <v>672120.24624760088</v>
      </c>
    </row>
    <row r="7" spans="1:11" ht="25.5" customHeight="1" x14ac:dyDescent="0.25">
      <c r="B7" s="103" t="s">
        <v>1309</v>
      </c>
      <c r="C7" s="148"/>
      <c r="D7" s="147"/>
      <c r="E7" s="147"/>
      <c r="F7" s="59"/>
      <c r="G7" s="59"/>
      <c r="H7" s="132"/>
      <c r="I7" s="115"/>
      <c r="K7" s="126"/>
    </row>
    <row r="8" spans="1:11" ht="12.9" customHeight="1" x14ac:dyDescent="0.25">
      <c r="A8" s="21">
        <v>2</v>
      </c>
      <c r="B8" s="30" t="s">
        <v>970</v>
      </c>
      <c r="C8" s="148">
        <f>+K8*0.05</f>
        <v>29370.744138764032</v>
      </c>
      <c r="D8" s="147">
        <f>+K8*0.075</f>
        <v>44056.116208146042</v>
      </c>
      <c r="E8" s="147">
        <f>+K8*0.105</f>
        <v>61678.562691404462</v>
      </c>
      <c r="F8" s="59">
        <f>+K8*1.04</f>
        <v>610911.47808629181</v>
      </c>
      <c r="G8" s="59">
        <f>+F8*0.075</f>
        <v>45818.360856471882</v>
      </c>
      <c r="H8" s="132">
        <f>+F8*1.045</f>
        <v>638402.49460017495</v>
      </c>
      <c r="I8" s="115">
        <f>+H8*0.055</f>
        <v>35112.137203009624</v>
      </c>
      <c r="K8" s="126">
        <v>587414.88277528062</v>
      </c>
    </row>
    <row r="9" spans="1:11" ht="17.25" customHeight="1" x14ac:dyDescent="0.25">
      <c r="B9" s="100" t="s">
        <v>1310</v>
      </c>
      <c r="C9" s="148"/>
      <c r="D9" s="147"/>
      <c r="E9" s="147"/>
      <c r="F9" s="59"/>
      <c r="G9" s="59"/>
      <c r="H9" s="132"/>
      <c r="I9" s="115"/>
      <c r="K9" s="126"/>
    </row>
    <row r="10" spans="1:11" ht="12.9" customHeight="1" x14ac:dyDescent="0.25">
      <c r="A10" s="21">
        <v>3</v>
      </c>
      <c r="B10" s="30" t="s">
        <v>1307</v>
      </c>
      <c r="C10" s="148">
        <f>+K10*0.05</f>
        <v>36211.25884678556</v>
      </c>
      <c r="D10" s="147">
        <f>+K10*0.075</f>
        <v>54316.888270178337</v>
      </c>
      <c r="E10" s="147">
        <f>+K10*0.105</f>
        <v>76043.64357824967</v>
      </c>
      <c r="F10" s="59">
        <f>+K10*1.04</f>
        <v>753194.18401313969</v>
      </c>
      <c r="G10" s="59">
        <f>+F10*0.075</f>
        <v>56489.563800985474</v>
      </c>
      <c r="H10" s="132">
        <f>+F10*1.045</f>
        <v>787087.9222937309</v>
      </c>
      <c r="I10" s="115">
        <f>+H10*0.055</f>
        <v>43289.835726155201</v>
      </c>
      <c r="K10" s="126">
        <v>724225.17693571118</v>
      </c>
    </row>
    <row r="11" spans="1:11" ht="25.5" customHeight="1" x14ac:dyDescent="0.25">
      <c r="B11" s="103" t="s">
        <v>798</v>
      </c>
      <c r="C11" s="148"/>
      <c r="D11" s="147"/>
      <c r="E11" s="147"/>
      <c r="F11" s="59"/>
      <c r="G11" s="59"/>
      <c r="H11" s="132"/>
      <c r="I11" s="115"/>
      <c r="K11" s="126"/>
    </row>
    <row r="12" spans="1:11" ht="12.9" customHeight="1" x14ac:dyDescent="0.25">
      <c r="B12" s="105" t="s">
        <v>1026</v>
      </c>
      <c r="C12" s="148"/>
      <c r="D12" s="147"/>
      <c r="E12" s="147"/>
      <c r="F12" s="59"/>
      <c r="G12" s="59"/>
      <c r="H12" s="132"/>
      <c r="I12" s="115"/>
      <c r="K12" s="126"/>
    </row>
    <row r="13" spans="1:11" ht="12.9" customHeight="1" x14ac:dyDescent="0.25">
      <c r="A13" s="21">
        <v>4</v>
      </c>
      <c r="B13" s="30" t="s">
        <v>968</v>
      </c>
      <c r="C13" s="148">
        <f>+K13*0.05</f>
        <v>33606.012312380044</v>
      </c>
      <c r="D13" s="147">
        <f>+K13*0.075</f>
        <v>50409.018468570066</v>
      </c>
      <c r="E13" s="147">
        <f>+K13*0.105</f>
        <v>70572.625855998092</v>
      </c>
      <c r="F13" s="59">
        <f>+K13*1.04</f>
        <v>699005.05609750492</v>
      </c>
      <c r="G13" s="59">
        <f>+F13*0.075</f>
        <v>52425.379207312864</v>
      </c>
      <c r="H13" s="132">
        <f>+F13*1.045</f>
        <v>730460.28362189257</v>
      </c>
      <c r="I13" s="115">
        <f>+H13*0.055</f>
        <v>40175.315599204092</v>
      </c>
      <c r="K13" s="126">
        <v>672120.24624760088</v>
      </c>
    </row>
    <row r="14" spans="1:11" ht="37.5" customHeight="1" x14ac:dyDescent="0.25">
      <c r="B14" s="103" t="s">
        <v>1150</v>
      </c>
      <c r="C14" s="148"/>
      <c r="D14" s="147"/>
      <c r="E14" s="147"/>
      <c r="F14" s="59"/>
      <c r="G14" s="59"/>
      <c r="H14" s="132"/>
      <c r="I14" s="115"/>
      <c r="K14" s="126"/>
    </row>
    <row r="15" spans="1:11" ht="12.9" customHeight="1" x14ac:dyDescent="0.25">
      <c r="A15" s="21">
        <v>5</v>
      </c>
      <c r="B15" s="30" t="s">
        <v>970</v>
      </c>
      <c r="C15" s="148">
        <f>+K15*0.05</f>
        <v>29370.744138764032</v>
      </c>
      <c r="D15" s="147">
        <f>+K15*0.075</f>
        <v>44056.116208146042</v>
      </c>
      <c r="E15" s="147">
        <f>+K15*0.105</f>
        <v>61678.562691404462</v>
      </c>
      <c r="F15" s="59">
        <f>+K15*1.04</f>
        <v>610911.47808629181</v>
      </c>
      <c r="G15" s="59">
        <f>+F15*0.075</f>
        <v>45818.360856471882</v>
      </c>
      <c r="H15" s="132">
        <f>+F15*1.045</f>
        <v>638402.49460017495</v>
      </c>
      <c r="I15" s="115">
        <f>+H15*0.055</f>
        <v>35112.137203009624</v>
      </c>
      <c r="K15" s="126">
        <v>587414.88277528062</v>
      </c>
    </row>
    <row r="16" spans="1:11" ht="12.9" customHeight="1" x14ac:dyDescent="0.25">
      <c r="B16" s="100" t="s">
        <v>1310</v>
      </c>
      <c r="C16" s="148"/>
      <c r="D16" s="147"/>
      <c r="E16" s="147"/>
      <c r="F16" s="59"/>
      <c r="G16" s="59"/>
      <c r="H16" s="132"/>
      <c r="I16" s="115"/>
      <c r="K16" s="126"/>
    </row>
    <row r="17" spans="1:17" ht="12.9" customHeight="1" x14ac:dyDescent="0.25">
      <c r="B17" s="105" t="s">
        <v>1023</v>
      </c>
      <c r="C17" s="148"/>
      <c r="D17" s="147"/>
      <c r="E17" s="147"/>
      <c r="F17" s="59"/>
      <c r="G17" s="59"/>
      <c r="H17" s="132"/>
      <c r="I17" s="115"/>
      <c r="K17" s="126"/>
    </row>
    <row r="18" spans="1:17" ht="12.9" customHeight="1" x14ac:dyDescent="0.25">
      <c r="A18" s="21">
        <v>6</v>
      </c>
      <c r="B18" s="30" t="s">
        <v>967</v>
      </c>
      <c r="C18" s="148">
        <f>+K18*0.05</f>
        <v>46017.082309707992</v>
      </c>
      <c r="D18" s="147">
        <f>+K18*0.075</f>
        <v>69025.623464561984</v>
      </c>
      <c r="E18" s="147">
        <f>+K18*0.105</f>
        <v>96635.872850386775</v>
      </c>
      <c r="F18" s="59">
        <f>+K18*1.04</f>
        <v>957155.3120419262</v>
      </c>
      <c r="G18" s="59">
        <f>+F18*0.075</f>
        <v>71786.648403144456</v>
      </c>
      <c r="H18" s="132">
        <f>+F18*1.045</f>
        <v>1000227.3010838128</v>
      </c>
      <c r="I18" s="115">
        <f>+H18*0.055</f>
        <v>55012.501559609707</v>
      </c>
      <c r="K18" s="126">
        <v>920341.64619415975</v>
      </c>
    </row>
    <row r="19" spans="1:17" ht="25.5" customHeight="1" x14ac:dyDescent="0.25">
      <c r="B19" s="103" t="s">
        <v>1151</v>
      </c>
      <c r="C19" s="148"/>
      <c r="D19" s="147"/>
      <c r="E19" s="147"/>
      <c r="F19" s="59"/>
      <c r="G19" s="59"/>
      <c r="H19" s="132"/>
      <c r="I19" s="115"/>
      <c r="K19" s="126"/>
    </row>
    <row r="20" spans="1:17" ht="12.9" customHeight="1" x14ac:dyDescent="0.25">
      <c r="A20" s="21">
        <v>7</v>
      </c>
      <c r="B20" s="30" t="s">
        <v>968</v>
      </c>
      <c r="C20" s="148">
        <f>+K20*0.05</f>
        <v>33606.03427518352</v>
      </c>
      <c r="D20" s="147">
        <f>+K20*0.075</f>
        <v>50409.051412775276</v>
      </c>
      <c r="E20" s="147">
        <f>+K20*0.105</f>
        <v>70572.671977885388</v>
      </c>
      <c r="F20" s="59">
        <f>+K20*1.04</f>
        <v>699005.51292381715</v>
      </c>
      <c r="G20" s="59">
        <f>+F20*0.075</f>
        <v>52425.413469286286</v>
      </c>
      <c r="H20" s="132">
        <f>+F20*1.045</f>
        <v>730460.76100538892</v>
      </c>
      <c r="I20" s="115">
        <f>+H20*0.055</f>
        <v>40175.341855296392</v>
      </c>
      <c r="K20" s="126">
        <v>672120.68550367036</v>
      </c>
    </row>
    <row r="21" spans="1:17" ht="25.5" customHeight="1" x14ac:dyDescent="0.25">
      <c r="B21" s="103" t="s">
        <v>74</v>
      </c>
      <c r="C21" s="148"/>
      <c r="D21" s="147"/>
      <c r="E21" s="147"/>
      <c r="F21" s="59"/>
      <c r="G21" s="59"/>
      <c r="H21" s="132"/>
      <c r="I21" s="115"/>
      <c r="K21" s="126"/>
    </row>
    <row r="22" spans="1:17" ht="12.9" customHeight="1" x14ac:dyDescent="0.25">
      <c r="A22" s="21">
        <v>8</v>
      </c>
      <c r="B22" s="30" t="s">
        <v>970</v>
      </c>
      <c r="C22" s="148">
        <f>+K22*0.05</f>
        <v>30835.35676499912</v>
      </c>
      <c r="D22" s="147">
        <f>+K22*0.075</f>
        <v>46253.035147498675</v>
      </c>
      <c r="E22" s="147">
        <f>+K22*0.105</f>
        <v>64754.249206498149</v>
      </c>
      <c r="F22" s="59">
        <f>+K22*1.04</f>
        <v>641375.42071198171</v>
      </c>
      <c r="G22" s="59">
        <f>+F22*0.075</f>
        <v>48103.156553398629</v>
      </c>
      <c r="H22" s="132">
        <f>+F22*1.045</f>
        <v>670237.31464402087</v>
      </c>
      <c r="I22" s="115">
        <f>+H22*0.055</f>
        <v>36863.052305421144</v>
      </c>
      <c r="K22" s="126">
        <v>616707.13529998239</v>
      </c>
    </row>
    <row r="23" spans="1:17" ht="12.75" customHeight="1" x14ac:dyDescent="0.25">
      <c r="B23" s="103" t="s">
        <v>75</v>
      </c>
      <c r="C23" s="148"/>
      <c r="D23" s="147"/>
      <c r="E23" s="147"/>
      <c r="F23" s="59"/>
      <c r="G23" s="59"/>
      <c r="H23" s="132"/>
      <c r="I23" s="115"/>
      <c r="K23" s="126"/>
    </row>
    <row r="24" spans="1:17" ht="12.75" customHeight="1" x14ac:dyDescent="0.25">
      <c r="B24" s="55" t="s">
        <v>1435</v>
      </c>
      <c r="C24" s="148"/>
      <c r="D24" s="147"/>
      <c r="E24" s="147"/>
      <c r="F24" s="59"/>
      <c r="G24" s="59"/>
      <c r="H24" s="132"/>
      <c r="I24" s="115"/>
      <c r="K24" s="126"/>
    </row>
    <row r="25" spans="1:17" ht="12.75" customHeight="1" x14ac:dyDescent="0.25">
      <c r="A25" s="21">
        <v>9</v>
      </c>
      <c r="B25" s="30" t="s">
        <v>970</v>
      </c>
      <c r="C25" s="148">
        <f>+K25*0.05</f>
        <v>30835.35676499912</v>
      </c>
      <c r="D25" s="147">
        <f>+K25*0.075</f>
        <v>46253.035147498675</v>
      </c>
      <c r="E25" s="147">
        <f>+K25*0.105</f>
        <v>64754.249206498149</v>
      </c>
      <c r="F25" s="59">
        <f>+K25*1.04</f>
        <v>641375.42071198171</v>
      </c>
      <c r="G25" s="59">
        <f>+F25*0.075</f>
        <v>48103.156553398629</v>
      </c>
      <c r="H25" s="132">
        <f>+F25*1.045</f>
        <v>670237.31464402087</v>
      </c>
      <c r="I25" s="115">
        <f>+H25*0.055</f>
        <v>36863.052305421144</v>
      </c>
      <c r="K25" s="126">
        <v>616707.13529998239</v>
      </c>
    </row>
    <row r="26" spans="1:17" ht="12.75" customHeight="1" x14ac:dyDescent="0.25">
      <c r="B26" s="194" t="s">
        <v>1436</v>
      </c>
      <c r="C26" s="144"/>
      <c r="D26" s="145"/>
      <c r="E26" s="147"/>
      <c r="F26" s="59"/>
      <c r="G26" s="59"/>
      <c r="H26" s="132"/>
      <c r="I26" s="115"/>
    </row>
    <row r="27" spans="1:17" ht="12" customHeight="1" x14ac:dyDescent="0.25">
      <c r="B27" s="103"/>
      <c r="C27" s="191"/>
      <c r="D27" s="192"/>
      <c r="E27" s="193"/>
      <c r="F27" s="193"/>
      <c r="G27" s="193"/>
      <c r="H27" s="193"/>
      <c r="I27" s="193"/>
    </row>
    <row r="28" spans="1:17" ht="12" customHeight="1" x14ac:dyDescent="0.25">
      <c r="B28" s="103"/>
      <c r="C28" s="108" t="s">
        <v>1438</v>
      </c>
      <c r="D28" s="134" t="s">
        <v>1451</v>
      </c>
      <c r="E28" s="133" t="s">
        <v>1438</v>
      </c>
      <c r="F28" s="135" t="s">
        <v>1451</v>
      </c>
      <c r="G28" s="108" t="s">
        <v>1438</v>
      </c>
      <c r="H28" s="134" t="s">
        <v>1451</v>
      </c>
      <c r="I28" s="211" t="s">
        <v>1453</v>
      </c>
      <c r="J28" s="213"/>
      <c r="K28" s="217" t="s">
        <v>1451</v>
      </c>
      <c r="L28" s="211"/>
      <c r="M28" s="207" t="s">
        <v>1453</v>
      </c>
      <c r="N28" s="213"/>
      <c r="O28" s="217" t="s">
        <v>1451</v>
      </c>
      <c r="P28" s="208"/>
      <c r="Q28" t="s">
        <v>1438</v>
      </c>
    </row>
    <row r="29" spans="1:17" ht="24.9" customHeight="1" x14ac:dyDescent="0.25">
      <c r="B29" s="103"/>
      <c r="C29" s="209">
        <f>'I (UNO)'!C29</f>
        <v>0</v>
      </c>
      <c r="D29" s="210"/>
      <c r="E29" s="212" t="s">
        <v>1444</v>
      </c>
      <c r="F29" s="212"/>
      <c r="G29" s="209" t="s">
        <v>1445</v>
      </c>
      <c r="H29" s="210"/>
      <c r="I29" s="212" t="s">
        <v>1446</v>
      </c>
      <c r="J29" s="212"/>
      <c r="K29" s="212"/>
      <c r="L29" s="212"/>
      <c r="M29" s="214" t="s">
        <v>1447</v>
      </c>
      <c r="N29" s="215"/>
      <c r="O29" s="215"/>
      <c r="P29" s="216"/>
      <c r="Q29">
        <v>45658</v>
      </c>
    </row>
    <row r="30" spans="1:17" ht="30" customHeight="1" x14ac:dyDescent="0.25">
      <c r="B30" s="103"/>
      <c r="C30" s="110" t="s">
        <v>1452</v>
      </c>
      <c r="D30" s="111" t="s">
        <v>1452</v>
      </c>
      <c r="E30" s="68" t="s">
        <v>1452</v>
      </c>
      <c r="F30" s="116" t="s">
        <v>1452</v>
      </c>
      <c r="G30" s="110" t="s">
        <v>1452</v>
      </c>
      <c r="H30" s="111" t="s">
        <v>1452</v>
      </c>
      <c r="I30" s="76" t="s">
        <v>909</v>
      </c>
      <c r="J30" s="93" t="s">
        <v>1442</v>
      </c>
      <c r="K30" s="92" t="s">
        <v>909</v>
      </c>
      <c r="L30" s="76" t="s">
        <v>1442</v>
      </c>
      <c r="M30" s="129" t="s">
        <v>909</v>
      </c>
      <c r="N30" s="93" t="s">
        <v>1442</v>
      </c>
      <c r="O30" s="92" t="s">
        <v>909</v>
      </c>
      <c r="P30" s="130" t="s">
        <v>1442</v>
      </c>
      <c r="Q30" t="s">
        <v>909</v>
      </c>
    </row>
    <row r="31" spans="1:17" ht="27" customHeight="1" x14ac:dyDescent="0.25">
      <c r="A31" s="21">
        <v>10</v>
      </c>
      <c r="B31" s="30" t="s">
        <v>1308</v>
      </c>
      <c r="C31" s="114">
        <f>+Q31*0.05</f>
        <v>1556.0172338271677</v>
      </c>
      <c r="D31" s="162">
        <f t="shared" ref="D31" si="0">C31/8</f>
        <v>194.50215422839597</v>
      </c>
      <c r="E31" s="53">
        <f>+Q31*0.075</f>
        <v>2334.0258507407511</v>
      </c>
      <c r="F31" s="163">
        <f t="shared" ref="F31" si="1">E31/8</f>
        <v>291.75323134259389</v>
      </c>
      <c r="G31" s="120">
        <f>+Q31*0.105</f>
        <v>3267.6361910370515</v>
      </c>
      <c r="H31" s="162">
        <f t="shared" ref="H31" si="2">G31/8</f>
        <v>408.45452387963144</v>
      </c>
      <c r="I31" s="59">
        <f>+Q31*1.04</f>
        <v>32365.158463605087</v>
      </c>
      <c r="J31" s="53">
        <f>+I31*0.075</f>
        <v>2427.3868847703816</v>
      </c>
      <c r="K31" s="59">
        <f>I31/8</f>
        <v>4045.6448079506358</v>
      </c>
      <c r="L31" s="59">
        <f>J31/8</f>
        <v>303.4233605962977</v>
      </c>
      <c r="M31" s="132">
        <f>+I31*1.045</f>
        <v>33821.590594467314</v>
      </c>
      <c r="N31" s="53">
        <f>+M31*0.055</f>
        <v>1860.1874826957023</v>
      </c>
      <c r="O31" s="59">
        <f>M31/8</f>
        <v>4227.6988243084143</v>
      </c>
      <c r="P31" s="115">
        <f>N31/8</f>
        <v>232.52343533696279</v>
      </c>
      <c r="Q31" s="31">
        <v>31120.344676543351</v>
      </c>
    </row>
    <row r="32" spans="1:17" ht="12.9" customHeight="1" x14ac:dyDescent="0.25">
      <c r="B32" s="100" t="s">
        <v>21</v>
      </c>
      <c r="C32" s="112"/>
      <c r="D32" s="161"/>
      <c r="G32" s="119"/>
      <c r="H32" s="113"/>
      <c r="I32" s="58"/>
      <c r="J32" s="52"/>
      <c r="K32" s="58"/>
      <c r="L32" s="58"/>
      <c r="M32" s="131"/>
      <c r="N32" s="52"/>
      <c r="O32" s="58"/>
      <c r="P32" s="113"/>
      <c r="Q32" s="61"/>
    </row>
    <row r="33" spans="2:16" ht="12.9" customHeight="1" x14ac:dyDescent="0.25">
      <c r="B33" s="100" t="s">
        <v>1024</v>
      </c>
      <c r="C33" s="112"/>
      <c r="D33" s="161"/>
      <c r="G33" s="119"/>
      <c r="H33" s="113"/>
      <c r="I33" s="58"/>
      <c r="J33" s="52"/>
      <c r="K33" s="58"/>
      <c r="L33" s="58"/>
      <c r="M33" s="131"/>
      <c r="N33" s="52"/>
      <c r="O33" s="58"/>
      <c r="P33" s="113"/>
    </row>
    <row r="34" spans="2:16" ht="12.9" customHeight="1" x14ac:dyDescent="0.25">
      <c r="B34" s="100"/>
      <c r="C34" s="112"/>
      <c r="D34" s="161"/>
      <c r="G34" s="119"/>
      <c r="H34" s="113"/>
      <c r="I34" s="58"/>
      <c r="J34" s="52"/>
      <c r="K34" s="58"/>
      <c r="L34" s="58"/>
      <c r="M34" s="131"/>
      <c r="N34" s="52"/>
      <c r="O34" s="58"/>
      <c r="P34" s="113"/>
    </row>
    <row r="35" spans="2:16" ht="25.5" customHeight="1" x14ac:dyDescent="0.25">
      <c r="B35" s="98" t="s">
        <v>31</v>
      </c>
      <c r="C35" s="112"/>
      <c r="D35" s="196"/>
      <c r="G35" s="131"/>
      <c r="H35" s="113"/>
      <c r="I35" s="58"/>
      <c r="J35" s="58"/>
      <c r="K35" s="58"/>
      <c r="L35" s="58"/>
      <c r="M35" s="131"/>
      <c r="N35" s="58"/>
      <c r="O35" s="58"/>
      <c r="P35" s="113"/>
    </row>
    <row r="36" spans="2:16" ht="25.5" customHeight="1" x14ac:dyDescent="0.25">
      <c r="I36" s="58"/>
      <c r="J36" s="58"/>
    </row>
    <row r="37" spans="2:16" ht="25.5" customHeight="1" x14ac:dyDescent="0.25">
      <c r="I37" s="58"/>
      <c r="J37" s="58"/>
    </row>
    <row r="38" spans="2:16" ht="25.5" customHeight="1" x14ac:dyDescent="0.25">
      <c r="I38" s="58"/>
      <c r="J38" s="58"/>
    </row>
    <row r="39" spans="2:16" ht="25.5" customHeight="1" x14ac:dyDescent="0.25">
      <c r="I39" s="58"/>
      <c r="J39" s="58"/>
    </row>
    <row r="40" spans="2:16" ht="25.5" customHeight="1" x14ac:dyDescent="0.25">
      <c r="I40" s="58"/>
      <c r="J40" s="58"/>
    </row>
    <row r="41" spans="2:16" ht="25.5" customHeight="1" x14ac:dyDescent="0.25">
      <c r="I41" s="58"/>
      <c r="J41" s="58"/>
    </row>
    <row r="42" spans="2:16" ht="25.5" customHeight="1" x14ac:dyDescent="0.25">
      <c r="I42" s="58"/>
      <c r="J42" s="58"/>
    </row>
    <row r="43" spans="2:16" ht="25.5" customHeight="1" x14ac:dyDescent="0.25">
      <c r="I43" s="58"/>
      <c r="J43" s="58"/>
    </row>
    <row r="44" spans="2:16" ht="25.5" customHeight="1" x14ac:dyDescent="0.25">
      <c r="I44" s="58"/>
      <c r="J44" s="58"/>
    </row>
    <row r="45" spans="2:16" ht="25.5" customHeight="1" x14ac:dyDescent="0.25">
      <c r="I45" s="58"/>
      <c r="J45" s="58"/>
    </row>
    <row r="46" spans="2:16" ht="25.5" customHeight="1" x14ac:dyDescent="0.25">
      <c r="I46" s="58"/>
      <c r="J46" s="58"/>
    </row>
    <row r="47" spans="2:16" ht="25.5" customHeight="1" x14ac:dyDescent="0.25">
      <c r="I47" s="58"/>
      <c r="J47" s="58"/>
    </row>
    <row r="48" spans="2:16" ht="25.5" customHeight="1" x14ac:dyDescent="0.25">
      <c r="I48" s="58"/>
      <c r="J48" s="58"/>
    </row>
    <row r="49" spans="9:10" ht="25.5" customHeight="1" x14ac:dyDescent="0.25">
      <c r="I49" s="58"/>
      <c r="J49" s="58"/>
    </row>
    <row r="50" spans="9:10" ht="25.5" customHeight="1" x14ac:dyDescent="0.25">
      <c r="I50" s="58"/>
      <c r="J50" s="58"/>
    </row>
    <row r="51" spans="9:10" ht="25.5" customHeight="1" x14ac:dyDescent="0.25">
      <c r="I51" s="58"/>
      <c r="J51" s="58"/>
    </row>
    <row r="52" spans="9:10" ht="25.5" customHeight="1" x14ac:dyDescent="0.25">
      <c r="I52" s="58"/>
      <c r="J52" s="58"/>
    </row>
    <row r="53" spans="9:10" ht="25.5" customHeight="1" x14ac:dyDescent="0.25">
      <c r="I53" s="58"/>
      <c r="J53" s="58"/>
    </row>
    <row r="54" spans="9:10" ht="25.5" customHeight="1" x14ac:dyDescent="0.25">
      <c r="I54" s="58"/>
      <c r="J54" s="58"/>
    </row>
    <row r="55" spans="9:10" ht="25.5" customHeight="1" x14ac:dyDescent="0.25">
      <c r="I55" s="58"/>
      <c r="J55" s="58"/>
    </row>
    <row r="56" spans="9:10" ht="25.5" customHeight="1" x14ac:dyDescent="0.25">
      <c r="I56" s="58"/>
      <c r="J56" s="58"/>
    </row>
    <row r="57" spans="9:10" ht="25.5" customHeight="1" x14ac:dyDescent="0.25">
      <c r="I57" s="58"/>
      <c r="J57" s="58"/>
    </row>
    <row r="58" spans="9:10" ht="25.5" customHeight="1" x14ac:dyDescent="0.25">
      <c r="I58" s="58"/>
      <c r="J58" s="58"/>
    </row>
    <row r="59" spans="9:10" ht="25.5" customHeight="1" x14ac:dyDescent="0.25">
      <c r="I59" s="58"/>
      <c r="J59" s="58"/>
    </row>
    <row r="60" spans="9:10" ht="25.5" customHeight="1" x14ac:dyDescent="0.25">
      <c r="I60" s="58"/>
      <c r="J60" s="58"/>
    </row>
    <row r="61" spans="9:10" ht="25.5" customHeight="1" x14ac:dyDescent="0.25">
      <c r="I61" s="58"/>
      <c r="J61" s="58"/>
    </row>
    <row r="62" spans="9:10" ht="25.5" customHeight="1" x14ac:dyDescent="0.25">
      <c r="I62" s="58"/>
      <c r="J62" s="58"/>
    </row>
    <row r="63" spans="9:10" ht="25.5" customHeight="1" x14ac:dyDescent="0.25">
      <c r="I63" s="58"/>
      <c r="J63" s="58"/>
    </row>
    <row r="64" spans="9:10" ht="25.5" customHeight="1" x14ac:dyDescent="0.25">
      <c r="I64" s="58"/>
      <c r="J64" s="58"/>
    </row>
    <row r="65" spans="9:10" ht="25.5" customHeight="1" x14ac:dyDescent="0.25">
      <c r="I65" s="58"/>
      <c r="J65" s="58"/>
    </row>
    <row r="66" spans="9:10" ht="25.5" customHeight="1" x14ac:dyDescent="0.25">
      <c r="I66" s="58"/>
      <c r="J66" s="58"/>
    </row>
    <row r="67" spans="9:10" ht="25.5" customHeight="1" x14ac:dyDescent="0.25">
      <c r="I67" s="58"/>
      <c r="J67" s="58"/>
    </row>
    <row r="68" spans="9:10" ht="25.5" customHeight="1" x14ac:dyDescent="0.25">
      <c r="I68" s="58"/>
      <c r="J68" s="58"/>
    </row>
    <row r="69" spans="9:10" ht="25.5" customHeight="1" x14ac:dyDescent="0.25">
      <c r="I69" s="58"/>
      <c r="J69" s="58"/>
    </row>
    <row r="70" spans="9:10" ht="25.5" customHeight="1" x14ac:dyDescent="0.25">
      <c r="I70" s="58"/>
      <c r="J70" s="58"/>
    </row>
    <row r="71" spans="9:10" ht="25.5" customHeight="1" x14ac:dyDescent="0.25">
      <c r="I71" s="58"/>
      <c r="J71" s="58"/>
    </row>
    <row r="72" spans="9:10" ht="25.5" customHeight="1" x14ac:dyDescent="0.25">
      <c r="I72" s="58"/>
      <c r="J72" s="58"/>
    </row>
    <row r="73" spans="9:10" ht="25.5" customHeight="1" x14ac:dyDescent="0.25">
      <c r="I73" s="58"/>
      <c r="J73" s="58"/>
    </row>
    <row r="74" spans="9:10" ht="25.5" customHeight="1" x14ac:dyDescent="0.25">
      <c r="I74" s="58"/>
      <c r="J74" s="58"/>
    </row>
    <row r="75" spans="9:10" ht="25.5" customHeight="1" x14ac:dyDescent="0.25">
      <c r="I75" s="58"/>
      <c r="J75" s="58"/>
    </row>
    <row r="76" spans="9:10" ht="25.5" customHeight="1" x14ac:dyDescent="0.25">
      <c r="I76" s="58"/>
      <c r="J76" s="58"/>
    </row>
    <row r="77" spans="9:10" ht="25.5" customHeight="1" x14ac:dyDescent="0.25">
      <c r="I77" s="58"/>
      <c r="J77" s="58"/>
    </row>
    <row r="78" spans="9:10" ht="25.5" customHeight="1" x14ac:dyDescent="0.25">
      <c r="I78" s="58"/>
      <c r="J78" s="58"/>
    </row>
    <row r="79" spans="9:10" ht="25.5" customHeight="1" x14ac:dyDescent="0.25">
      <c r="I79" s="58"/>
      <c r="J79" s="58"/>
    </row>
    <row r="80" spans="9:10" ht="25.5" customHeight="1" x14ac:dyDescent="0.25">
      <c r="I80" s="58"/>
      <c r="J80" s="58"/>
    </row>
    <row r="81" spans="9:10" ht="25.5" customHeight="1" x14ac:dyDescent="0.25">
      <c r="I81" s="58"/>
      <c r="J81" s="58"/>
    </row>
    <row r="82" spans="9:10" ht="25.5" customHeight="1" x14ac:dyDescent="0.25">
      <c r="I82" s="58"/>
      <c r="J82" s="58"/>
    </row>
    <row r="83" spans="9:10" ht="25.5" customHeight="1" x14ac:dyDescent="0.25">
      <c r="I83" s="58"/>
      <c r="J83" s="58"/>
    </row>
    <row r="84" spans="9:10" ht="25.5" customHeight="1" x14ac:dyDescent="0.25">
      <c r="I84" s="58"/>
      <c r="J84" s="58"/>
    </row>
    <row r="85" spans="9:10" ht="25.5" customHeight="1" x14ac:dyDescent="0.25">
      <c r="I85" s="58"/>
      <c r="J85" s="58"/>
    </row>
    <row r="86" spans="9:10" ht="25.5" customHeight="1" x14ac:dyDescent="0.25">
      <c r="I86" s="58"/>
      <c r="J86" s="58"/>
    </row>
    <row r="87" spans="9:10" ht="25.5" customHeight="1" x14ac:dyDescent="0.25">
      <c r="I87" s="58"/>
      <c r="J87" s="58"/>
    </row>
    <row r="88" spans="9:10" ht="25.5" customHeight="1" x14ac:dyDescent="0.25">
      <c r="I88" s="58"/>
      <c r="J88" s="58"/>
    </row>
    <row r="89" spans="9:10" ht="25.5" customHeight="1" x14ac:dyDescent="0.25">
      <c r="I89" s="58"/>
      <c r="J89" s="58"/>
    </row>
    <row r="90" spans="9:10" ht="25.5" customHeight="1" x14ac:dyDescent="0.25">
      <c r="I90" s="58"/>
      <c r="J90" s="58"/>
    </row>
    <row r="91" spans="9:10" ht="25.5" customHeight="1" x14ac:dyDescent="0.25">
      <c r="I91" s="58"/>
      <c r="J91" s="58"/>
    </row>
    <row r="92" spans="9:10" ht="25.5" customHeight="1" x14ac:dyDescent="0.25">
      <c r="I92" s="58"/>
      <c r="J92" s="58"/>
    </row>
    <row r="93" spans="9:10" ht="25.5" customHeight="1" x14ac:dyDescent="0.25">
      <c r="I93" s="58"/>
      <c r="J93" s="58"/>
    </row>
    <row r="94" spans="9:10" ht="25.5" customHeight="1" x14ac:dyDescent="0.25">
      <c r="I94" s="58"/>
      <c r="J94" s="58"/>
    </row>
    <row r="95" spans="9:10" ht="25.5" customHeight="1" x14ac:dyDescent="0.25">
      <c r="I95" s="58"/>
      <c r="J95" s="58"/>
    </row>
    <row r="96" spans="9:10" ht="25.5" customHeight="1" x14ac:dyDescent="0.25">
      <c r="I96" s="58"/>
      <c r="J96" s="58"/>
    </row>
    <row r="97" spans="9:10" ht="25.5" customHeight="1" x14ac:dyDescent="0.25">
      <c r="I97" s="58"/>
      <c r="J97" s="58"/>
    </row>
    <row r="98" spans="9:10" ht="25.5" customHeight="1" x14ac:dyDescent="0.25">
      <c r="I98" s="58"/>
      <c r="J98" s="58"/>
    </row>
    <row r="99" spans="9:10" ht="25.5" customHeight="1" x14ac:dyDescent="0.25">
      <c r="I99" s="58"/>
      <c r="J99" s="58"/>
    </row>
    <row r="100" spans="9:10" ht="25.5" customHeight="1" x14ac:dyDescent="0.25">
      <c r="I100" s="58"/>
      <c r="J100" s="58"/>
    </row>
    <row r="101" spans="9:10" ht="25.5" customHeight="1" x14ac:dyDescent="0.25">
      <c r="I101" s="58"/>
      <c r="J101" s="58"/>
    </row>
    <row r="102" spans="9:10" ht="25.5" customHeight="1" x14ac:dyDescent="0.25">
      <c r="I102" s="58"/>
      <c r="J102" s="58"/>
    </row>
    <row r="103" spans="9:10" ht="25.5" customHeight="1" x14ac:dyDescent="0.25">
      <c r="I103" s="58"/>
      <c r="J103" s="58"/>
    </row>
    <row r="104" spans="9:10" ht="25.5" customHeight="1" x14ac:dyDescent="0.25">
      <c r="I104" s="58"/>
      <c r="J104" s="58"/>
    </row>
    <row r="105" spans="9:10" ht="25.5" customHeight="1" x14ac:dyDescent="0.25">
      <c r="I105" s="58"/>
      <c r="J105" s="58"/>
    </row>
    <row r="106" spans="9:10" ht="25.5" customHeight="1" x14ac:dyDescent="0.25">
      <c r="I106" s="58"/>
      <c r="J106" s="58"/>
    </row>
    <row r="107" spans="9:10" ht="25.5" customHeight="1" x14ac:dyDescent="0.25">
      <c r="I107" s="58"/>
      <c r="J107" s="58"/>
    </row>
    <row r="108" spans="9:10" ht="25.5" customHeight="1" x14ac:dyDescent="0.25">
      <c r="I108" s="58"/>
      <c r="J108" s="58"/>
    </row>
    <row r="109" spans="9:10" ht="25.5" customHeight="1" x14ac:dyDescent="0.25">
      <c r="I109" s="58"/>
      <c r="J109" s="58"/>
    </row>
    <row r="110" spans="9:10" ht="25.5" customHeight="1" x14ac:dyDescent="0.25">
      <c r="I110" s="58"/>
      <c r="J110" s="58"/>
    </row>
    <row r="111" spans="9:10" ht="25.5" customHeight="1" x14ac:dyDescent="0.25">
      <c r="I111" s="58"/>
      <c r="J111" s="58"/>
    </row>
    <row r="112" spans="9:10" ht="25.5" customHeight="1" x14ac:dyDescent="0.25">
      <c r="I112" s="58"/>
      <c r="J112" s="58"/>
    </row>
    <row r="113" spans="9:10" ht="25.5" customHeight="1" x14ac:dyDescent="0.25">
      <c r="I113" s="58"/>
      <c r="J113" s="58"/>
    </row>
    <row r="114" spans="9:10" ht="25.5" customHeight="1" x14ac:dyDescent="0.25">
      <c r="I114" s="58"/>
      <c r="J114" s="58"/>
    </row>
    <row r="115" spans="9:10" ht="25.5" customHeight="1" x14ac:dyDescent="0.25">
      <c r="I115" s="58"/>
      <c r="J115" s="58"/>
    </row>
    <row r="116" spans="9:10" ht="25.5" customHeight="1" x14ac:dyDescent="0.25">
      <c r="I116" s="58"/>
      <c r="J116" s="58"/>
    </row>
    <row r="117" spans="9:10" ht="25.5" customHeight="1" x14ac:dyDescent="0.25">
      <c r="I117" s="58"/>
      <c r="J117" s="58"/>
    </row>
  </sheetData>
  <mergeCells count="13">
    <mergeCell ref="F1:G1"/>
    <mergeCell ref="F2:G2"/>
    <mergeCell ref="H1:I1"/>
    <mergeCell ref="H2:I2"/>
    <mergeCell ref="I28:J28"/>
    <mergeCell ref="O28:P28"/>
    <mergeCell ref="C29:D29"/>
    <mergeCell ref="E29:F29"/>
    <mergeCell ref="G29:H29"/>
    <mergeCell ref="I29:L29"/>
    <mergeCell ref="M29:P29"/>
    <mergeCell ref="M28:N28"/>
    <mergeCell ref="K28:L28"/>
  </mergeCells>
  <phoneticPr fontId="2" type="noConversion"/>
  <pageMargins left="0.25" right="0.25" top="0.75" bottom="0.75" header="0.3" footer="0.3"/>
  <pageSetup paperSize="9" scale="54"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pageSetUpPr fitToPage="1"/>
  </sheetPr>
  <dimension ref="A1:S206"/>
  <sheetViews>
    <sheetView zoomScaleNormal="100" zoomScaleSheetLayoutView="75" workbookViewId="0">
      <selection sqref="A1:P206"/>
    </sheetView>
  </sheetViews>
  <sheetFormatPr baseColWidth="10" defaultColWidth="11.44140625" defaultRowHeight="13.2" x14ac:dyDescent="0.25"/>
  <cols>
    <col min="1" max="1" width="4.6640625" style="3" customWidth="1"/>
    <col min="2" max="2" width="110.6640625" style="52" customWidth="1"/>
    <col min="3" max="4" width="12.6640625" style="74" customWidth="1"/>
    <col min="5" max="5" width="10.109375" style="73" bestFit="1" customWidth="1"/>
    <col min="6" max="6" width="10.109375" style="52" customWidth="1"/>
    <col min="7" max="7" width="10" style="52" bestFit="1" customWidth="1"/>
    <col min="8" max="9" width="10" style="58" customWidth="1"/>
    <col min="10" max="10" width="10" style="52" customWidth="1"/>
    <col min="11" max="13" width="10" style="58" customWidth="1"/>
    <col min="14" max="14" width="10" style="52" customWidth="1"/>
    <col min="15" max="15" width="10" style="58" customWidth="1"/>
    <col min="17" max="17" width="0" hidden="1" customWidth="1"/>
  </cols>
  <sheetData>
    <row r="1" spans="1:19"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9"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9"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s="46" t="s">
        <v>909</v>
      </c>
      <c r="S3" s="46"/>
    </row>
    <row r="4" spans="1:19" ht="39" customHeight="1" x14ac:dyDescent="0.25">
      <c r="A4" s="2"/>
      <c r="B4" s="98" t="s">
        <v>273</v>
      </c>
      <c r="C4" s="112"/>
      <c r="D4" s="161"/>
      <c r="E4" s="52"/>
      <c r="F4" s="58"/>
      <c r="G4" s="119"/>
      <c r="H4" s="113"/>
      <c r="M4" s="131"/>
      <c r="P4" s="113"/>
    </row>
    <row r="5" spans="1:19" x14ac:dyDescent="0.25">
      <c r="A5" s="19">
        <v>1</v>
      </c>
      <c r="B5" s="30" t="s">
        <v>1123</v>
      </c>
      <c r="C5" s="114">
        <f>+Q5*0.05</f>
        <v>1396.7651255846022</v>
      </c>
      <c r="D5" s="162">
        <f t="shared" ref="D5" si="0">C5/8</f>
        <v>174.59564069807527</v>
      </c>
      <c r="E5" s="53">
        <f>+Q5*0.075</f>
        <v>2095.1476883769028</v>
      </c>
      <c r="F5" s="163">
        <f t="shared" ref="F5" si="1">E5/8</f>
        <v>261.89346104711285</v>
      </c>
      <c r="G5" s="120">
        <f>+Q5*0.105</f>
        <v>2933.2067637276641</v>
      </c>
      <c r="H5" s="162">
        <f t="shared" ref="H5" si="2">G5/8</f>
        <v>366.65084546595801</v>
      </c>
      <c r="I5" s="59">
        <f>+Q5*1.04</f>
        <v>29052.714612159722</v>
      </c>
      <c r="J5" s="53">
        <f>+I5*0.075</f>
        <v>2178.9535959119789</v>
      </c>
      <c r="K5" s="59">
        <f>I5/8</f>
        <v>3631.5893265199652</v>
      </c>
      <c r="L5" s="59">
        <f>J5/8</f>
        <v>272.36919948899737</v>
      </c>
      <c r="M5" s="132">
        <f>+I5*1.045</f>
        <v>30360.086769706908</v>
      </c>
      <c r="N5" s="53">
        <f>+M5*0.055</f>
        <v>1669.80477233388</v>
      </c>
      <c r="O5" s="59">
        <f>M5/8</f>
        <v>3795.0108462133635</v>
      </c>
      <c r="P5" s="115">
        <f>N5/8</f>
        <v>208.725596541735</v>
      </c>
      <c r="Q5" s="51">
        <v>27935.30251169204</v>
      </c>
    </row>
    <row r="6" spans="1:19" ht="51.75" customHeight="1" x14ac:dyDescent="0.25">
      <c r="A6" s="2"/>
      <c r="B6" s="103" t="s">
        <v>1021</v>
      </c>
      <c r="C6" s="114"/>
      <c r="D6" s="162"/>
      <c r="E6" s="53"/>
      <c r="F6" s="59"/>
      <c r="G6" s="120"/>
      <c r="H6" s="115"/>
      <c r="I6" s="59"/>
      <c r="J6" s="53"/>
      <c r="K6" s="59"/>
      <c r="L6" s="59"/>
      <c r="M6" s="132"/>
      <c r="N6" s="53"/>
      <c r="O6" s="59"/>
      <c r="P6" s="113"/>
      <c r="Q6" s="51"/>
    </row>
    <row r="7" spans="1:19" ht="24.75" customHeight="1" x14ac:dyDescent="0.25">
      <c r="A7" s="2"/>
      <c r="B7" s="103" t="s">
        <v>1336</v>
      </c>
      <c r="C7" s="114"/>
      <c r="D7" s="162"/>
      <c r="E7" s="53"/>
      <c r="F7" s="59"/>
      <c r="G7" s="120"/>
      <c r="H7" s="115"/>
      <c r="I7" s="59"/>
      <c r="J7" s="53"/>
      <c r="K7" s="59"/>
      <c r="L7" s="59"/>
      <c r="M7" s="132"/>
      <c r="N7" s="53"/>
      <c r="O7" s="59"/>
      <c r="P7" s="113"/>
      <c r="Q7" s="51"/>
    </row>
    <row r="8" spans="1:19" x14ac:dyDescent="0.25">
      <c r="A8" s="2"/>
      <c r="B8" s="100" t="s">
        <v>1033</v>
      </c>
      <c r="C8" s="114"/>
      <c r="D8" s="162"/>
      <c r="E8" s="53"/>
      <c r="F8" s="59"/>
      <c r="G8" s="120"/>
      <c r="H8" s="115"/>
      <c r="I8" s="59"/>
      <c r="J8" s="53"/>
      <c r="K8" s="59"/>
      <c r="L8" s="59"/>
      <c r="M8" s="132"/>
      <c r="N8" s="53"/>
      <c r="O8" s="59"/>
      <c r="P8" s="113"/>
      <c r="Q8" s="51"/>
    </row>
    <row r="9" spans="1:19" x14ac:dyDescent="0.25">
      <c r="A9" s="2"/>
      <c r="B9" s="100" t="s">
        <v>1034</v>
      </c>
      <c r="C9" s="114"/>
      <c r="D9" s="162"/>
      <c r="E9" s="53"/>
      <c r="F9" s="59"/>
      <c r="G9" s="120"/>
      <c r="H9" s="115"/>
      <c r="I9" s="59"/>
      <c r="J9" s="53"/>
      <c r="K9" s="59"/>
      <c r="L9" s="59"/>
      <c r="M9" s="132"/>
      <c r="N9" s="53"/>
      <c r="O9" s="59"/>
      <c r="P9" s="113"/>
      <c r="Q9" s="51"/>
    </row>
    <row r="10" spans="1:19" x14ac:dyDescent="0.25">
      <c r="A10" s="2"/>
      <c r="B10" s="100" t="s">
        <v>1035</v>
      </c>
      <c r="C10" s="114"/>
      <c r="D10" s="162"/>
      <c r="E10" s="53"/>
      <c r="F10" s="59"/>
      <c r="G10" s="120"/>
      <c r="H10" s="115"/>
      <c r="I10" s="59"/>
      <c r="J10" s="53"/>
      <c r="K10" s="59"/>
      <c r="L10" s="59"/>
      <c r="M10" s="132"/>
      <c r="N10" s="53"/>
      <c r="O10" s="59"/>
      <c r="P10" s="113"/>
      <c r="Q10" s="51"/>
    </row>
    <row r="11" spans="1:19" x14ac:dyDescent="0.25">
      <c r="A11" s="2"/>
      <c r="B11" s="100" t="s">
        <v>1036</v>
      </c>
      <c r="C11" s="114"/>
      <c r="D11" s="162"/>
      <c r="E11" s="53"/>
      <c r="F11" s="59"/>
      <c r="G11" s="120"/>
      <c r="H11" s="115"/>
      <c r="I11" s="59"/>
      <c r="J11" s="53"/>
      <c r="K11" s="59"/>
      <c r="L11" s="59"/>
      <c r="M11" s="132"/>
      <c r="N11" s="53"/>
      <c r="O11" s="59"/>
      <c r="P11" s="113"/>
      <c r="Q11" s="51"/>
    </row>
    <row r="12" spans="1:19" x14ac:dyDescent="0.25">
      <c r="A12" s="2"/>
      <c r="B12" s="100" t="s">
        <v>1037</v>
      </c>
      <c r="C12" s="114"/>
      <c r="D12" s="162"/>
      <c r="E12" s="53"/>
      <c r="F12" s="59"/>
      <c r="G12" s="120"/>
      <c r="H12" s="115"/>
      <c r="I12" s="59"/>
      <c r="J12" s="53"/>
      <c r="K12" s="59"/>
      <c r="L12" s="59"/>
      <c r="M12" s="132"/>
      <c r="N12" s="53"/>
      <c r="O12" s="59"/>
      <c r="P12" s="113"/>
      <c r="Q12" s="51"/>
    </row>
    <row r="13" spans="1:19" x14ac:dyDescent="0.25">
      <c r="A13" s="2"/>
      <c r="B13" s="100" t="s">
        <v>1038</v>
      </c>
      <c r="C13" s="114"/>
      <c r="D13" s="162"/>
      <c r="E13" s="53"/>
      <c r="F13" s="59"/>
      <c r="G13" s="120"/>
      <c r="H13" s="115"/>
      <c r="I13" s="59"/>
      <c r="J13" s="53"/>
      <c r="K13" s="59"/>
      <c r="L13" s="59"/>
      <c r="M13" s="132"/>
      <c r="N13" s="53"/>
      <c r="O13" s="59"/>
      <c r="P13" s="113"/>
      <c r="Q13" s="51"/>
    </row>
    <row r="14" spans="1:19" x14ac:dyDescent="0.25">
      <c r="A14" s="2"/>
      <c r="B14" s="100" t="s">
        <v>1039</v>
      </c>
      <c r="C14" s="114"/>
      <c r="D14" s="162"/>
      <c r="E14" s="53"/>
      <c r="F14" s="59"/>
      <c r="G14" s="120"/>
      <c r="H14" s="115"/>
      <c r="I14" s="59"/>
      <c r="J14" s="53"/>
      <c r="K14" s="59"/>
      <c r="L14" s="59"/>
      <c r="M14" s="132"/>
      <c r="N14" s="53"/>
      <c r="O14" s="59"/>
      <c r="P14" s="113"/>
      <c r="Q14" s="51"/>
    </row>
    <row r="15" spans="1:19" x14ac:dyDescent="0.25">
      <c r="A15" s="2"/>
      <c r="B15" s="100" t="s">
        <v>1040</v>
      </c>
      <c r="C15" s="114"/>
      <c r="D15" s="162"/>
      <c r="E15" s="53"/>
      <c r="F15" s="59"/>
      <c r="G15" s="120"/>
      <c r="H15" s="115"/>
      <c r="I15" s="59"/>
      <c r="J15" s="53"/>
      <c r="K15" s="59"/>
      <c r="L15" s="59"/>
      <c r="M15" s="132"/>
      <c r="N15" s="53"/>
      <c r="O15" s="59"/>
      <c r="P15" s="113"/>
      <c r="Q15" s="51"/>
    </row>
    <row r="16" spans="1:19" x14ac:dyDescent="0.25">
      <c r="A16" s="2"/>
      <c r="B16" s="100" t="s">
        <v>1041</v>
      </c>
      <c r="C16" s="114"/>
      <c r="D16" s="162"/>
      <c r="E16" s="53"/>
      <c r="F16" s="59"/>
      <c r="G16" s="120"/>
      <c r="H16" s="115"/>
      <c r="I16" s="59"/>
      <c r="J16" s="53"/>
      <c r="K16" s="59"/>
      <c r="L16" s="59"/>
      <c r="M16" s="132"/>
      <c r="N16" s="53"/>
      <c r="O16" s="59"/>
      <c r="P16" s="113"/>
      <c r="Q16" s="51"/>
    </row>
    <row r="17" spans="1:17" x14ac:dyDescent="0.25">
      <c r="A17" s="2"/>
      <c r="B17" s="100" t="s">
        <v>1042</v>
      </c>
      <c r="C17" s="114"/>
      <c r="D17" s="162"/>
      <c r="E17" s="53"/>
      <c r="F17" s="59"/>
      <c r="G17" s="120"/>
      <c r="H17" s="115"/>
      <c r="I17" s="59"/>
      <c r="J17" s="53"/>
      <c r="K17" s="59"/>
      <c r="L17" s="59"/>
      <c r="M17" s="132"/>
      <c r="N17" s="53"/>
      <c r="O17" s="59"/>
      <c r="P17" s="113"/>
      <c r="Q17" s="51"/>
    </row>
    <row r="18" spans="1:17" x14ac:dyDescent="0.25">
      <c r="A18" s="2"/>
      <c r="B18" s="100" t="s">
        <v>1337</v>
      </c>
      <c r="C18" s="114"/>
      <c r="D18" s="162"/>
      <c r="E18" s="53"/>
      <c r="F18" s="59"/>
      <c r="G18" s="120"/>
      <c r="H18" s="115"/>
      <c r="I18" s="59"/>
      <c r="J18" s="53"/>
      <c r="K18" s="59"/>
      <c r="L18" s="59"/>
      <c r="M18" s="132"/>
      <c r="N18" s="53"/>
      <c r="O18" s="59"/>
      <c r="P18" s="113"/>
      <c r="Q18" s="51"/>
    </row>
    <row r="19" spans="1:17" x14ac:dyDescent="0.25">
      <c r="A19" s="2"/>
      <c r="B19" s="100" t="s">
        <v>1338</v>
      </c>
      <c r="C19" s="114"/>
      <c r="D19" s="162"/>
      <c r="E19" s="53"/>
      <c r="F19" s="59"/>
      <c r="G19" s="120"/>
      <c r="H19" s="115"/>
      <c r="I19" s="59"/>
      <c r="J19" s="53"/>
      <c r="K19" s="59"/>
      <c r="L19" s="59"/>
      <c r="M19" s="132"/>
      <c r="N19" s="53"/>
      <c r="O19" s="59"/>
      <c r="P19" s="113"/>
      <c r="Q19" s="51"/>
    </row>
    <row r="20" spans="1:17" x14ac:dyDescent="0.25">
      <c r="A20" s="2"/>
      <c r="B20" s="100" t="s">
        <v>1339</v>
      </c>
      <c r="C20" s="114"/>
      <c r="D20" s="162"/>
      <c r="E20" s="53"/>
      <c r="F20" s="59"/>
      <c r="G20" s="120"/>
      <c r="H20" s="115"/>
      <c r="I20" s="59"/>
      <c r="J20" s="53"/>
      <c r="K20" s="59"/>
      <c r="L20" s="59"/>
      <c r="M20" s="132"/>
      <c r="N20" s="53"/>
      <c r="O20" s="59"/>
      <c r="P20" s="113"/>
      <c r="Q20" s="51"/>
    </row>
    <row r="21" spans="1:17" x14ac:dyDescent="0.25">
      <c r="A21" s="2"/>
      <c r="B21" s="100" t="s">
        <v>1043</v>
      </c>
      <c r="C21" s="114"/>
      <c r="D21" s="162"/>
      <c r="E21" s="53"/>
      <c r="F21" s="59"/>
      <c r="G21" s="120"/>
      <c r="H21" s="115"/>
      <c r="I21" s="59"/>
      <c r="J21" s="53"/>
      <c r="K21" s="59"/>
      <c r="L21" s="59"/>
      <c r="M21" s="132"/>
      <c r="N21" s="53"/>
      <c r="O21" s="59"/>
      <c r="P21" s="113"/>
      <c r="Q21" s="51"/>
    </row>
    <row r="22" spans="1:17" x14ac:dyDescent="0.25">
      <c r="A22" s="2"/>
      <c r="B22" s="100" t="s">
        <v>1340</v>
      </c>
      <c r="C22" s="114"/>
      <c r="D22" s="162"/>
      <c r="E22" s="53"/>
      <c r="F22" s="59"/>
      <c r="G22" s="120"/>
      <c r="H22" s="115"/>
      <c r="I22" s="59"/>
      <c r="J22" s="53"/>
      <c r="K22" s="59"/>
      <c r="L22" s="59"/>
      <c r="M22" s="132"/>
      <c r="N22" s="53"/>
      <c r="O22" s="59"/>
      <c r="P22" s="113"/>
      <c r="Q22" s="51"/>
    </row>
    <row r="23" spans="1:17" x14ac:dyDescent="0.25">
      <c r="A23" s="2"/>
      <c r="B23" s="100" t="s">
        <v>1341</v>
      </c>
      <c r="C23" s="114"/>
      <c r="D23" s="162"/>
      <c r="E23" s="53"/>
      <c r="F23" s="59"/>
      <c r="G23" s="120"/>
      <c r="H23" s="115"/>
      <c r="I23" s="59"/>
      <c r="J23" s="53"/>
      <c r="K23" s="59"/>
      <c r="L23" s="59"/>
      <c r="M23" s="132"/>
      <c r="N23" s="53"/>
      <c r="O23" s="59"/>
      <c r="P23" s="113"/>
      <c r="Q23" s="51"/>
    </row>
    <row r="24" spans="1:17" x14ac:dyDescent="0.25">
      <c r="A24" s="2"/>
      <c r="B24" s="100" t="s">
        <v>1342</v>
      </c>
      <c r="C24" s="114"/>
      <c r="D24" s="162"/>
      <c r="E24" s="53"/>
      <c r="F24" s="59"/>
      <c r="G24" s="120"/>
      <c r="H24" s="115"/>
      <c r="I24" s="59"/>
      <c r="J24" s="53"/>
      <c r="K24" s="59"/>
      <c r="L24" s="59"/>
      <c r="M24" s="132"/>
      <c r="N24" s="53"/>
      <c r="O24" s="59"/>
      <c r="P24" s="113"/>
      <c r="Q24" s="51"/>
    </row>
    <row r="25" spans="1:17" x14ac:dyDescent="0.25">
      <c r="A25" s="2"/>
      <c r="B25" s="100" t="s">
        <v>1044</v>
      </c>
      <c r="C25" s="114"/>
      <c r="D25" s="162"/>
      <c r="E25" s="53"/>
      <c r="F25" s="59"/>
      <c r="G25" s="120"/>
      <c r="H25" s="115"/>
      <c r="I25" s="59"/>
      <c r="J25" s="53"/>
      <c r="K25" s="59"/>
      <c r="L25" s="59"/>
      <c r="M25" s="132"/>
      <c r="N25" s="53"/>
      <c r="O25" s="59"/>
      <c r="P25" s="113"/>
      <c r="Q25" s="51"/>
    </row>
    <row r="26" spans="1:17" x14ac:dyDescent="0.25">
      <c r="A26" s="2"/>
      <c r="B26" s="100" t="s">
        <v>1045</v>
      </c>
      <c r="C26" s="114"/>
      <c r="D26" s="162"/>
      <c r="E26" s="53"/>
      <c r="F26" s="59"/>
      <c r="G26" s="120"/>
      <c r="H26" s="115"/>
      <c r="I26" s="59"/>
      <c r="J26" s="53"/>
      <c r="K26" s="59"/>
      <c r="L26" s="59"/>
      <c r="M26" s="132"/>
      <c r="N26" s="53"/>
      <c r="O26" s="59"/>
      <c r="P26" s="113"/>
      <c r="Q26" s="51"/>
    </row>
    <row r="27" spans="1:17" x14ac:dyDescent="0.25">
      <c r="A27" s="2"/>
      <c r="B27" s="100" t="s">
        <v>1046</v>
      </c>
      <c r="C27" s="114"/>
      <c r="D27" s="162"/>
      <c r="E27" s="53"/>
      <c r="F27" s="59"/>
      <c r="G27" s="120"/>
      <c r="H27" s="115"/>
      <c r="I27" s="59"/>
      <c r="J27" s="53"/>
      <c r="K27" s="59"/>
      <c r="L27" s="59"/>
      <c r="M27" s="132"/>
      <c r="N27" s="53"/>
      <c r="O27" s="59"/>
      <c r="P27" s="113"/>
      <c r="Q27" s="51"/>
    </row>
    <row r="28" spans="1:17" x14ac:dyDescent="0.25">
      <c r="A28" s="2"/>
      <c r="B28" s="100" t="s">
        <v>1047</v>
      </c>
      <c r="C28" s="114"/>
      <c r="D28" s="162"/>
      <c r="E28" s="53"/>
      <c r="F28" s="59"/>
      <c r="G28" s="120"/>
      <c r="H28" s="115"/>
      <c r="I28" s="59"/>
      <c r="J28" s="53"/>
      <c r="K28" s="59"/>
      <c r="L28" s="59"/>
      <c r="M28" s="132"/>
      <c r="N28" s="53"/>
      <c r="O28" s="59"/>
      <c r="P28" s="113"/>
      <c r="Q28" s="51"/>
    </row>
    <row r="29" spans="1:17" x14ac:dyDescent="0.25">
      <c r="A29" s="2"/>
      <c r="B29" s="100" t="s">
        <v>1048</v>
      </c>
      <c r="C29" s="114"/>
      <c r="D29" s="162"/>
      <c r="E29" s="53"/>
      <c r="F29" s="59"/>
      <c r="G29" s="120"/>
      <c r="H29" s="115"/>
      <c r="I29" s="59"/>
      <c r="J29" s="53"/>
      <c r="K29" s="59"/>
      <c r="L29" s="59"/>
      <c r="M29" s="132"/>
      <c r="N29" s="53"/>
      <c r="O29" s="59"/>
      <c r="P29" s="113"/>
      <c r="Q29" s="51"/>
    </row>
    <row r="30" spans="1:17" x14ac:dyDescent="0.25">
      <c r="A30" s="2"/>
      <c r="B30" s="100" t="s">
        <v>1050</v>
      </c>
      <c r="C30" s="114"/>
      <c r="D30" s="162"/>
      <c r="E30" s="53"/>
      <c r="F30" s="59"/>
      <c r="G30" s="120"/>
      <c r="H30" s="115"/>
      <c r="I30" s="59"/>
      <c r="J30" s="53"/>
      <c r="K30" s="59"/>
      <c r="L30" s="59"/>
      <c r="M30" s="132"/>
      <c r="N30" s="53"/>
      <c r="O30" s="59"/>
      <c r="P30" s="113"/>
      <c r="Q30" s="51"/>
    </row>
    <row r="31" spans="1:17" x14ac:dyDescent="0.25">
      <c r="A31" s="2"/>
      <c r="B31" s="100" t="s">
        <v>1039</v>
      </c>
      <c r="C31" s="114"/>
      <c r="D31" s="162"/>
      <c r="E31" s="53"/>
      <c r="F31" s="59"/>
      <c r="G31" s="120"/>
      <c r="H31" s="115"/>
      <c r="I31" s="59"/>
      <c r="J31" s="53"/>
      <c r="K31" s="59"/>
      <c r="L31" s="59"/>
      <c r="M31" s="132"/>
      <c r="N31" s="53"/>
      <c r="O31" s="59"/>
      <c r="P31" s="113"/>
      <c r="Q31" s="51"/>
    </row>
    <row r="32" spans="1:17" ht="39.75" customHeight="1" x14ac:dyDescent="0.25">
      <c r="A32" s="2"/>
      <c r="B32" s="98" t="s">
        <v>445</v>
      </c>
      <c r="C32" s="114"/>
      <c r="D32" s="162"/>
      <c r="E32" s="53"/>
      <c r="F32" s="59"/>
      <c r="G32" s="120"/>
      <c r="H32" s="115"/>
      <c r="I32" s="59"/>
      <c r="J32" s="53"/>
      <c r="K32" s="59"/>
      <c r="L32" s="59"/>
      <c r="M32" s="132"/>
      <c r="N32" s="53"/>
      <c r="O32" s="59"/>
      <c r="P32" s="113"/>
      <c r="Q32" s="51"/>
    </row>
    <row r="33" spans="1:17" x14ac:dyDescent="0.25">
      <c r="A33" s="2"/>
      <c r="B33" s="100" t="s">
        <v>865</v>
      </c>
      <c r="C33" s="114"/>
      <c r="D33" s="162"/>
      <c r="E33" s="53"/>
      <c r="F33" s="59"/>
      <c r="G33" s="120"/>
      <c r="H33" s="115"/>
      <c r="I33" s="59"/>
      <c r="J33" s="53"/>
      <c r="K33" s="59"/>
      <c r="L33" s="59"/>
      <c r="M33" s="132"/>
      <c r="N33" s="53"/>
      <c r="O33" s="59"/>
      <c r="P33" s="113"/>
      <c r="Q33" s="51"/>
    </row>
    <row r="34" spans="1:17" x14ac:dyDescent="0.25">
      <c r="A34" s="19">
        <v>2</v>
      </c>
      <c r="B34" s="30" t="s">
        <v>653</v>
      </c>
      <c r="C34" s="114">
        <f>+Q34*0.05</f>
        <v>1324.1994907117196</v>
      </c>
      <c r="D34" s="162">
        <f t="shared" ref="D34" si="3">C34/8</f>
        <v>165.52493633896495</v>
      </c>
      <c r="E34" s="53">
        <f>+Q34*0.075</f>
        <v>1986.2992360675789</v>
      </c>
      <c r="F34" s="163">
        <f t="shared" ref="F34" si="4">E34/8</f>
        <v>248.28740450844737</v>
      </c>
      <c r="G34" s="120">
        <f>+Q34*0.105</f>
        <v>2780.8189304946109</v>
      </c>
      <c r="H34" s="162">
        <f t="shared" ref="H34" si="5">G34/8</f>
        <v>347.60236631182636</v>
      </c>
      <c r="I34" s="59">
        <f>+Q34*1.04</f>
        <v>27543.349406803765</v>
      </c>
      <c r="J34" s="53">
        <f>+I34*0.075</f>
        <v>2065.7512055102825</v>
      </c>
      <c r="K34" s="59">
        <f>I34/8</f>
        <v>3442.9186758504707</v>
      </c>
      <c r="L34" s="59">
        <f>J34/8</f>
        <v>258.21890068878531</v>
      </c>
      <c r="M34" s="132">
        <f>+I34*1.045</f>
        <v>28782.800130109932</v>
      </c>
      <c r="N34" s="53">
        <f>+M34*0.055</f>
        <v>1583.0540071560463</v>
      </c>
      <c r="O34" s="59">
        <f>M34/8</f>
        <v>3597.8500162637415</v>
      </c>
      <c r="P34" s="115">
        <f>N34/8</f>
        <v>197.88175089450579</v>
      </c>
      <c r="Q34" s="51">
        <v>26483.989814234388</v>
      </c>
    </row>
    <row r="35" spans="1:17" ht="39" customHeight="1" x14ac:dyDescent="0.25">
      <c r="A35" s="2"/>
      <c r="B35" s="103" t="s">
        <v>69</v>
      </c>
      <c r="C35" s="114"/>
      <c r="D35" s="162"/>
      <c r="E35" s="53"/>
      <c r="F35" s="59"/>
      <c r="G35" s="120"/>
      <c r="H35" s="115"/>
      <c r="I35" s="59"/>
      <c r="J35" s="53"/>
      <c r="K35" s="59"/>
      <c r="L35" s="59"/>
      <c r="M35" s="132"/>
      <c r="N35" s="53"/>
      <c r="O35" s="59"/>
      <c r="P35" s="113"/>
      <c r="Q35" s="51"/>
    </row>
    <row r="36" spans="1:17" x14ac:dyDescent="0.25">
      <c r="A36" s="2"/>
      <c r="B36" s="100" t="s">
        <v>1033</v>
      </c>
      <c r="C36" s="114"/>
      <c r="D36" s="162"/>
      <c r="E36" s="53"/>
      <c r="F36" s="59"/>
      <c r="G36" s="120"/>
      <c r="H36" s="115"/>
      <c r="I36" s="59"/>
      <c r="J36" s="53"/>
      <c r="K36" s="59"/>
      <c r="L36" s="59"/>
      <c r="M36" s="132"/>
      <c r="N36" s="53"/>
      <c r="O36" s="59"/>
      <c r="P36" s="113"/>
      <c r="Q36" s="51"/>
    </row>
    <row r="37" spans="1:17" x14ac:dyDescent="0.25">
      <c r="A37" s="2"/>
      <c r="B37" s="100" t="s">
        <v>1034</v>
      </c>
      <c r="C37" s="114"/>
      <c r="D37" s="162"/>
      <c r="E37" s="53"/>
      <c r="F37" s="59"/>
      <c r="G37" s="120"/>
      <c r="H37" s="115"/>
      <c r="I37" s="59"/>
      <c r="J37" s="53"/>
      <c r="K37" s="59"/>
      <c r="L37" s="59"/>
      <c r="M37" s="132"/>
      <c r="N37" s="53"/>
      <c r="O37" s="59"/>
      <c r="P37" s="113"/>
      <c r="Q37" s="51"/>
    </row>
    <row r="38" spans="1:17" x14ac:dyDescent="0.25">
      <c r="A38" s="2"/>
      <c r="B38" s="100" t="s">
        <v>1035</v>
      </c>
      <c r="C38" s="114"/>
      <c r="D38" s="162"/>
      <c r="E38" s="53"/>
      <c r="F38" s="59"/>
      <c r="G38" s="120"/>
      <c r="H38" s="115"/>
      <c r="I38" s="59"/>
      <c r="J38" s="53"/>
      <c r="K38" s="59"/>
      <c r="L38" s="59"/>
      <c r="M38" s="132"/>
      <c r="N38" s="53"/>
      <c r="O38" s="59"/>
      <c r="P38" s="113"/>
      <c r="Q38" s="51"/>
    </row>
    <row r="39" spans="1:17" x14ac:dyDescent="0.25">
      <c r="A39" s="2"/>
      <c r="B39" s="100" t="s">
        <v>1036</v>
      </c>
      <c r="C39" s="114"/>
      <c r="D39" s="162"/>
      <c r="E39" s="53"/>
      <c r="F39" s="59"/>
      <c r="G39" s="120"/>
      <c r="H39" s="115"/>
      <c r="I39" s="59"/>
      <c r="J39" s="53"/>
      <c r="K39" s="59"/>
      <c r="L39" s="59"/>
      <c r="M39" s="132"/>
      <c r="N39" s="53"/>
      <c r="O39" s="59"/>
      <c r="P39" s="113"/>
      <c r="Q39" s="51"/>
    </row>
    <row r="40" spans="1:17" x14ac:dyDescent="0.25">
      <c r="A40" s="2"/>
      <c r="B40" s="100" t="s">
        <v>1037</v>
      </c>
      <c r="C40" s="114"/>
      <c r="D40" s="162"/>
      <c r="E40" s="53"/>
      <c r="F40" s="59"/>
      <c r="G40" s="120"/>
      <c r="H40" s="115"/>
      <c r="I40" s="59"/>
      <c r="J40" s="53"/>
      <c r="K40" s="59"/>
      <c r="L40" s="59"/>
      <c r="M40" s="132"/>
      <c r="N40" s="53"/>
      <c r="O40" s="59"/>
      <c r="P40" s="113"/>
      <c r="Q40" s="51"/>
    </row>
    <row r="41" spans="1:17" x14ac:dyDescent="0.25">
      <c r="A41" s="2"/>
      <c r="B41" s="100" t="s">
        <v>1038</v>
      </c>
      <c r="C41" s="114"/>
      <c r="D41" s="162"/>
      <c r="E41" s="53"/>
      <c r="F41" s="59"/>
      <c r="G41" s="120"/>
      <c r="H41" s="115"/>
      <c r="I41" s="59"/>
      <c r="J41" s="53"/>
      <c r="K41" s="59"/>
      <c r="L41" s="59"/>
      <c r="M41" s="132"/>
      <c r="N41" s="53"/>
      <c r="O41" s="59"/>
      <c r="P41" s="113"/>
      <c r="Q41" s="51"/>
    </row>
    <row r="42" spans="1:17" x14ac:dyDescent="0.25">
      <c r="A42" s="7"/>
      <c r="B42" s="100" t="s">
        <v>1039</v>
      </c>
      <c r="C42" s="114"/>
      <c r="D42" s="162"/>
      <c r="E42" s="53"/>
      <c r="F42" s="59"/>
      <c r="G42" s="120"/>
      <c r="H42" s="115"/>
      <c r="I42" s="59"/>
      <c r="J42" s="53"/>
      <c r="K42" s="59"/>
      <c r="L42" s="59"/>
      <c r="M42" s="132"/>
      <c r="N42" s="53"/>
      <c r="O42" s="59"/>
      <c r="P42" s="113"/>
      <c r="Q42" s="51"/>
    </row>
    <row r="43" spans="1:17" x14ac:dyDescent="0.25">
      <c r="A43" s="2"/>
      <c r="B43" s="100" t="s">
        <v>1040</v>
      </c>
      <c r="C43" s="114"/>
      <c r="D43" s="162"/>
      <c r="E43" s="53"/>
      <c r="F43" s="59"/>
      <c r="G43" s="120"/>
      <c r="H43" s="115"/>
      <c r="I43" s="59"/>
      <c r="J43" s="53"/>
      <c r="K43" s="59"/>
      <c r="L43" s="59"/>
      <c r="M43" s="132"/>
      <c r="N43" s="53"/>
      <c r="O43" s="59"/>
      <c r="P43" s="113"/>
      <c r="Q43" s="51"/>
    </row>
    <row r="44" spans="1:17" x14ac:dyDescent="0.25">
      <c r="A44" s="2"/>
      <c r="B44" s="100" t="s">
        <v>1041</v>
      </c>
      <c r="C44" s="114"/>
      <c r="D44" s="162"/>
      <c r="E44" s="53"/>
      <c r="F44" s="59"/>
      <c r="G44" s="120"/>
      <c r="H44" s="115"/>
      <c r="I44" s="59"/>
      <c r="J44" s="53"/>
      <c r="K44" s="59"/>
      <c r="L44" s="59"/>
      <c r="M44" s="132"/>
      <c r="N44" s="53"/>
      <c r="O44" s="59"/>
      <c r="P44" s="113"/>
      <c r="Q44" s="51"/>
    </row>
    <row r="45" spans="1:17" x14ac:dyDescent="0.25">
      <c r="A45" s="2"/>
      <c r="B45" s="100" t="s">
        <v>1042</v>
      </c>
      <c r="C45" s="114"/>
      <c r="D45" s="162"/>
      <c r="E45" s="53"/>
      <c r="F45" s="59"/>
      <c r="G45" s="120"/>
      <c r="H45" s="115"/>
      <c r="I45" s="59"/>
      <c r="J45" s="53"/>
      <c r="K45" s="59"/>
      <c r="L45" s="59"/>
      <c r="M45" s="132"/>
      <c r="N45" s="53"/>
      <c r="O45" s="59"/>
      <c r="P45" s="113"/>
      <c r="Q45" s="51"/>
    </row>
    <row r="46" spans="1:17" x14ac:dyDescent="0.25">
      <c r="A46" s="2"/>
      <c r="B46" s="100" t="s">
        <v>1337</v>
      </c>
      <c r="C46" s="114"/>
      <c r="D46" s="162"/>
      <c r="E46" s="53"/>
      <c r="F46" s="59"/>
      <c r="G46" s="120"/>
      <c r="H46" s="115"/>
      <c r="I46" s="59"/>
      <c r="J46" s="53"/>
      <c r="K46" s="59"/>
      <c r="L46" s="59"/>
      <c r="M46" s="132"/>
      <c r="N46" s="53"/>
      <c r="O46" s="59"/>
      <c r="P46" s="113"/>
      <c r="Q46" s="51"/>
    </row>
    <row r="47" spans="1:17" x14ac:dyDescent="0.25">
      <c r="A47" s="2"/>
      <c r="B47" s="100" t="s">
        <v>1338</v>
      </c>
      <c r="C47" s="114"/>
      <c r="D47" s="162"/>
      <c r="E47" s="53"/>
      <c r="F47" s="59"/>
      <c r="G47" s="120"/>
      <c r="H47" s="115"/>
      <c r="I47" s="59"/>
      <c r="J47" s="53"/>
      <c r="K47" s="59"/>
      <c r="L47" s="59"/>
      <c r="M47" s="132"/>
      <c r="N47" s="53"/>
      <c r="O47" s="59"/>
      <c r="P47" s="113"/>
      <c r="Q47" s="51"/>
    </row>
    <row r="48" spans="1:17" x14ac:dyDescent="0.25">
      <c r="A48" s="2"/>
      <c r="B48" s="100" t="s">
        <v>1339</v>
      </c>
      <c r="C48" s="114"/>
      <c r="D48" s="162"/>
      <c r="E48" s="53"/>
      <c r="F48" s="59"/>
      <c r="G48" s="120"/>
      <c r="H48" s="115"/>
      <c r="I48" s="59"/>
      <c r="J48" s="53"/>
      <c r="K48" s="59"/>
      <c r="L48" s="59"/>
      <c r="M48" s="132"/>
      <c r="N48" s="53"/>
      <c r="O48" s="59"/>
      <c r="P48" s="113"/>
      <c r="Q48" s="51"/>
    </row>
    <row r="49" spans="1:17" x14ac:dyDescent="0.25">
      <c r="A49" s="2"/>
      <c r="B49" s="100" t="s">
        <v>1043</v>
      </c>
      <c r="C49" s="114"/>
      <c r="D49" s="162"/>
      <c r="E49" s="53"/>
      <c r="F49" s="59"/>
      <c r="G49" s="120"/>
      <c r="H49" s="115"/>
      <c r="I49" s="59"/>
      <c r="J49" s="53"/>
      <c r="K49" s="59"/>
      <c r="L49" s="59"/>
      <c r="M49" s="132"/>
      <c r="N49" s="53"/>
      <c r="O49" s="59"/>
      <c r="P49" s="113"/>
      <c r="Q49" s="51"/>
    </row>
    <row r="50" spans="1:17" x14ac:dyDescent="0.25">
      <c r="A50" s="2"/>
      <c r="B50" s="100" t="s">
        <v>1086</v>
      </c>
      <c r="C50" s="114"/>
      <c r="D50" s="162"/>
      <c r="E50" s="53"/>
      <c r="F50" s="59"/>
      <c r="G50" s="120"/>
      <c r="H50" s="115"/>
      <c r="I50" s="59"/>
      <c r="J50" s="53"/>
      <c r="K50" s="59"/>
      <c r="L50" s="59"/>
      <c r="M50" s="132"/>
      <c r="N50" s="53"/>
      <c r="O50" s="59"/>
      <c r="P50" s="113"/>
      <c r="Q50" s="51"/>
    </row>
    <row r="51" spans="1:17" x14ac:dyDescent="0.25">
      <c r="A51" s="2"/>
      <c r="B51" s="100" t="s">
        <v>1341</v>
      </c>
      <c r="C51" s="114"/>
      <c r="D51" s="162"/>
      <c r="E51" s="53"/>
      <c r="F51" s="59"/>
      <c r="G51" s="120"/>
      <c r="H51" s="115"/>
      <c r="I51" s="59"/>
      <c r="J51" s="53"/>
      <c r="K51" s="59"/>
      <c r="L51" s="59"/>
      <c r="M51" s="132"/>
      <c r="N51" s="53"/>
      <c r="O51" s="59"/>
      <c r="P51" s="113"/>
      <c r="Q51" s="51"/>
    </row>
    <row r="52" spans="1:17" x14ac:dyDescent="0.25">
      <c r="A52" s="2"/>
      <c r="B52" s="100" t="s">
        <v>1342</v>
      </c>
      <c r="C52" s="114"/>
      <c r="D52" s="162"/>
      <c r="E52" s="53"/>
      <c r="F52" s="59"/>
      <c r="G52" s="120"/>
      <c r="H52" s="115"/>
      <c r="I52" s="59"/>
      <c r="J52" s="53"/>
      <c r="K52" s="59"/>
      <c r="L52" s="59"/>
      <c r="M52" s="132"/>
      <c r="N52" s="53"/>
      <c r="O52" s="59"/>
      <c r="P52" s="113"/>
      <c r="Q52" s="51"/>
    </row>
    <row r="53" spans="1:17" x14ac:dyDescent="0.25">
      <c r="A53" s="2"/>
      <c r="B53" s="100" t="s">
        <v>866</v>
      </c>
      <c r="C53" s="114"/>
      <c r="D53" s="162"/>
      <c r="E53" s="53"/>
      <c r="F53" s="59"/>
      <c r="G53" s="120"/>
      <c r="H53" s="115"/>
      <c r="I53" s="59"/>
      <c r="J53" s="53"/>
      <c r="K53" s="59"/>
      <c r="L53" s="59"/>
      <c r="M53" s="132"/>
      <c r="N53" s="53"/>
      <c r="O53" s="59"/>
      <c r="P53" s="113"/>
      <c r="Q53" s="51"/>
    </row>
    <row r="54" spans="1:17" x14ac:dyDescent="0.25">
      <c r="A54" s="2"/>
      <c r="B54" s="100" t="s">
        <v>867</v>
      </c>
      <c r="C54" s="114"/>
      <c r="D54" s="162"/>
      <c r="E54" s="53"/>
      <c r="F54" s="59"/>
      <c r="G54" s="120"/>
      <c r="H54" s="115"/>
      <c r="I54" s="59"/>
      <c r="J54" s="53"/>
      <c r="K54" s="59"/>
      <c r="L54" s="59"/>
      <c r="M54" s="132"/>
      <c r="N54" s="53"/>
      <c r="O54" s="59"/>
      <c r="P54" s="113"/>
      <c r="Q54" s="51"/>
    </row>
    <row r="55" spans="1:17" x14ac:dyDescent="0.25">
      <c r="A55" s="2"/>
      <c r="B55" s="100" t="s">
        <v>868</v>
      </c>
      <c r="C55" s="114"/>
      <c r="D55" s="162"/>
      <c r="E55" s="53"/>
      <c r="F55" s="59"/>
      <c r="G55" s="120"/>
      <c r="H55" s="115"/>
      <c r="I55" s="59"/>
      <c r="J55" s="53"/>
      <c r="K55" s="59"/>
      <c r="L55" s="59"/>
      <c r="M55" s="132"/>
      <c r="N55" s="53"/>
      <c r="O55" s="59"/>
      <c r="P55" s="113"/>
      <c r="Q55" s="51"/>
    </row>
    <row r="56" spans="1:17" x14ac:dyDescent="0.25">
      <c r="A56" s="2"/>
      <c r="B56" s="100" t="s">
        <v>1045</v>
      </c>
      <c r="C56" s="114"/>
      <c r="D56" s="162"/>
      <c r="E56" s="53"/>
      <c r="F56" s="59"/>
      <c r="G56" s="120"/>
      <c r="H56" s="115"/>
      <c r="I56" s="59"/>
      <c r="J56" s="53"/>
      <c r="K56" s="59"/>
      <c r="L56" s="59"/>
      <c r="M56" s="132"/>
      <c r="N56" s="53"/>
      <c r="O56" s="59"/>
      <c r="P56" s="113"/>
      <c r="Q56" s="51"/>
    </row>
    <row r="57" spans="1:17" x14ac:dyDescent="0.25">
      <c r="A57" s="2"/>
      <c r="B57" s="100" t="s">
        <v>1046</v>
      </c>
      <c r="C57" s="114"/>
      <c r="D57" s="162"/>
      <c r="E57" s="53"/>
      <c r="F57" s="59"/>
      <c r="G57" s="120"/>
      <c r="H57" s="115"/>
      <c r="I57" s="59"/>
      <c r="J57" s="53"/>
      <c r="K57" s="59"/>
      <c r="L57" s="59"/>
      <c r="M57" s="132"/>
      <c r="N57" s="53"/>
      <c r="O57" s="59"/>
      <c r="P57" s="113"/>
      <c r="Q57" s="51"/>
    </row>
    <row r="58" spans="1:17" x14ac:dyDescent="0.25">
      <c r="A58" s="2"/>
      <c r="B58" s="100" t="s">
        <v>1047</v>
      </c>
      <c r="C58" s="114"/>
      <c r="D58" s="162"/>
      <c r="E58" s="53"/>
      <c r="F58" s="59"/>
      <c r="G58" s="120"/>
      <c r="H58" s="115"/>
      <c r="I58" s="59"/>
      <c r="J58" s="53"/>
      <c r="K58" s="59"/>
      <c r="L58" s="59"/>
      <c r="M58" s="132"/>
      <c r="N58" s="53"/>
      <c r="O58" s="59"/>
      <c r="P58" s="113"/>
      <c r="Q58" s="51"/>
    </row>
    <row r="59" spans="1:17" x14ac:dyDescent="0.25">
      <c r="A59" s="2"/>
      <c r="B59" s="100" t="s">
        <v>1048</v>
      </c>
      <c r="C59" s="114"/>
      <c r="D59" s="162"/>
      <c r="E59" s="53"/>
      <c r="F59" s="59"/>
      <c r="G59" s="120"/>
      <c r="H59" s="115"/>
      <c r="I59" s="59"/>
      <c r="J59" s="53"/>
      <c r="K59" s="59"/>
      <c r="L59" s="59"/>
      <c r="M59" s="132"/>
      <c r="N59" s="53"/>
      <c r="O59" s="59"/>
      <c r="P59" s="113"/>
      <c r="Q59" s="51"/>
    </row>
    <row r="60" spans="1:17" x14ac:dyDescent="0.25">
      <c r="A60" s="2"/>
      <c r="B60" s="100" t="s">
        <v>1049</v>
      </c>
      <c r="C60" s="114"/>
      <c r="D60" s="162"/>
      <c r="E60" s="53"/>
      <c r="F60" s="59"/>
      <c r="G60" s="120"/>
      <c r="H60" s="115"/>
      <c r="I60" s="59"/>
      <c r="J60" s="53"/>
      <c r="K60" s="59"/>
      <c r="L60" s="59"/>
      <c r="M60" s="132"/>
      <c r="N60" s="53"/>
      <c r="O60" s="59"/>
      <c r="P60" s="113"/>
      <c r="Q60" s="51"/>
    </row>
    <row r="61" spans="1:17" x14ac:dyDescent="0.25">
      <c r="A61" s="2"/>
      <c r="B61" s="100" t="s">
        <v>1050</v>
      </c>
      <c r="C61" s="114"/>
      <c r="D61" s="162"/>
      <c r="E61" s="53"/>
      <c r="F61" s="59"/>
      <c r="G61" s="120"/>
      <c r="H61" s="115"/>
      <c r="I61" s="59"/>
      <c r="J61" s="53"/>
      <c r="K61" s="59"/>
      <c r="L61" s="59"/>
      <c r="M61" s="132"/>
      <c r="N61" s="53"/>
      <c r="O61" s="59"/>
      <c r="P61" s="113"/>
      <c r="Q61" s="51"/>
    </row>
    <row r="62" spans="1:17" x14ac:dyDescent="0.25">
      <c r="A62" s="2"/>
      <c r="B62" s="100" t="s">
        <v>869</v>
      </c>
      <c r="C62" s="114"/>
      <c r="D62" s="162"/>
      <c r="E62" s="53"/>
      <c r="F62" s="59"/>
      <c r="G62" s="120"/>
      <c r="H62" s="115"/>
      <c r="I62" s="59"/>
      <c r="J62" s="53"/>
      <c r="K62" s="59"/>
      <c r="L62" s="59"/>
      <c r="M62" s="132"/>
      <c r="N62" s="53"/>
      <c r="O62" s="59"/>
      <c r="P62" s="113"/>
      <c r="Q62" s="51"/>
    </row>
    <row r="63" spans="1:17" x14ac:dyDescent="0.25">
      <c r="A63" s="2"/>
      <c r="B63" s="100" t="s">
        <v>870</v>
      </c>
      <c r="C63" s="114"/>
      <c r="D63" s="162"/>
      <c r="E63" s="53"/>
      <c r="F63" s="59"/>
      <c r="G63" s="120"/>
      <c r="H63" s="115"/>
      <c r="I63" s="59"/>
      <c r="J63" s="53"/>
      <c r="K63" s="59"/>
      <c r="L63" s="59"/>
      <c r="M63" s="132"/>
      <c r="N63" s="53"/>
      <c r="O63" s="59"/>
      <c r="P63" s="113"/>
      <c r="Q63" s="51"/>
    </row>
    <row r="64" spans="1:17" x14ac:dyDescent="0.25">
      <c r="A64" s="2"/>
      <c r="B64" s="100" t="s">
        <v>1087</v>
      </c>
      <c r="C64" s="114"/>
      <c r="D64" s="162"/>
      <c r="E64" s="53"/>
      <c r="F64" s="59"/>
      <c r="G64" s="120"/>
      <c r="H64" s="115"/>
      <c r="I64" s="59"/>
      <c r="J64" s="53"/>
      <c r="K64" s="59"/>
      <c r="L64" s="59"/>
      <c r="M64" s="132"/>
      <c r="N64" s="53"/>
      <c r="O64" s="59"/>
      <c r="P64" s="113"/>
      <c r="Q64" s="51"/>
    </row>
    <row r="65" spans="1:17" x14ac:dyDescent="0.25">
      <c r="A65" s="2"/>
      <c r="B65" s="100" t="s">
        <v>1088</v>
      </c>
      <c r="C65" s="114"/>
      <c r="D65" s="162"/>
      <c r="E65" s="53"/>
      <c r="F65" s="59"/>
      <c r="G65" s="120"/>
      <c r="H65" s="115"/>
      <c r="I65" s="59"/>
      <c r="J65" s="53"/>
      <c r="K65" s="59"/>
      <c r="L65" s="59"/>
      <c r="M65" s="132"/>
      <c r="N65" s="53"/>
      <c r="O65" s="59"/>
      <c r="P65" s="113"/>
      <c r="Q65" s="51"/>
    </row>
    <row r="66" spans="1:17" x14ac:dyDescent="0.25">
      <c r="A66" s="2"/>
      <c r="B66" s="100" t="s">
        <v>1089</v>
      </c>
      <c r="C66" s="114"/>
      <c r="D66" s="162"/>
      <c r="E66" s="53"/>
      <c r="F66" s="59"/>
      <c r="G66" s="120"/>
      <c r="H66" s="115"/>
      <c r="I66" s="59"/>
      <c r="J66" s="53"/>
      <c r="K66" s="59"/>
      <c r="L66" s="59"/>
      <c r="M66" s="132"/>
      <c r="N66" s="53"/>
      <c r="O66" s="59"/>
      <c r="P66" s="113"/>
      <c r="Q66" s="51"/>
    </row>
    <row r="67" spans="1:17" x14ac:dyDescent="0.25">
      <c r="A67" s="2"/>
      <c r="B67" s="100" t="s">
        <v>1090</v>
      </c>
      <c r="C67" s="114"/>
      <c r="D67" s="162"/>
      <c r="E67" s="53"/>
      <c r="F67" s="59"/>
      <c r="G67" s="120"/>
      <c r="H67" s="115"/>
      <c r="I67" s="59"/>
      <c r="J67" s="53"/>
      <c r="K67" s="59"/>
      <c r="L67" s="59"/>
      <c r="M67" s="132"/>
      <c r="N67" s="53"/>
      <c r="O67" s="59"/>
      <c r="P67" s="113"/>
      <c r="Q67" s="51"/>
    </row>
    <row r="68" spans="1:17" x14ac:dyDescent="0.25">
      <c r="A68" s="2"/>
      <c r="B68" s="100" t="s">
        <v>871</v>
      </c>
      <c r="C68" s="114"/>
      <c r="D68" s="162"/>
      <c r="E68" s="53"/>
      <c r="F68" s="59"/>
      <c r="G68" s="120"/>
      <c r="H68" s="115"/>
      <c r="I68" s="59"/>
      <c r="J68" s="53"/>
      <c r="K68" s="59"/>
      <c r="L68" s="59"/>
      <c r="M68" s="132"/>
      <c r="N68" s="53"/>
      <c r="O68" s="59"/>
      <c r="P68" s="113"/>
      <c r="Q68" s="51"/>
    </row>
    <row r="69" spans="1:17" x14ac:dyDescent="0.25">
      <c r="A69" s="2"/>
      <c r="B69" s="100" t="s">
        <v>872</v>
      </c>
      <c r="C69" s="114"/>
      <c r="D69" s="162"/>
      <c r="E69" s="53"/>
      <c r="F69" s="59"/>
      <c r="G69" s="120"/>
      <c r="H69" s="115"/>
      <c r="I69" s="59"/>
      <c r="J69" s="53"/>
      <c r="K69" s="59"/>
      <c r="L69" s="59"/>
      <c r="M69" s="132"/>
      <c r="N69" s="53"/>
      <c r="O69" s="59"/>
      <c r="P69" s="113"/>
      <c r="Q69" s="51"/>
    </row>
    <row r="70" spans="1:17" x14ac:dyDescent="0.25">
      <c r="A70" s="19">
        <v>3</v>
      </c>
      <c r="B70" s="30" t="s">
        <v>968</v>
      </c>
      <c r="C70" s="114">
        <f>+Q70*0.05</f>
        <v>1234.5248346560838</v>
      </c>
      <c r="D70" s="162">
        <f t="shared" ref="D70" si="6">C70/8</f>
        <v>154.31560433201048</v>
      </c>
      <c r="E70" s="53">
        <f>+Q70*0.075</f>
        <v>1851.7872519841253</v>
      </c>
      <c r="F70" s="163">
        <f t="shared" ref="F70" si="7">E70/8</f>
        <v>231.47340649801566</v>
      </c>
      <c r="G70" s="120">
        <f>+Q70*0.105</f>
        <v>2592.5021527777758</v>
      </c>
      <c r="H70" s="162">
        <f t="shared" ref="H70" si="8">G70/8</f>
        <v>324.06276909722197</v>
      </c>
      <c r="I70" s="59">
        <f>+Q70*1.04</f>
        <v>25678.116560846542</v>
      </c>
      <c r="J70" s="53">
        <f>+I70*0.075</f>
        <v>1925.8587420634906</v>
      </c>
      <c r="K70" s="59">
        <f>I70/8</f>
        <v>3209.7645701058177</v>
      </c>
      <c r="L70" s="59">
        <f>J70/8</f>
        <v>240.73234275793632</v>
      </c>
      <c r="M70" s="132">
        <f>+I70*1.045</f>
        <v>26833.631806084635</v>
      </c>
      <c r="N70" s="53">
        <f>+M70*0.055</f>
        <v>1475.8497493346549</v>
      </c>
      <c r="O70" s="59">
        <f>M70/8</f>
        <v>3354.2039757605794</v>
      </c>
      <c r="P70" s="115">
        <f>N70/8</f>
        <v>184.48121866683186</v>
      </c>
      <c r="Q70" s="51">
        <v>24690.496693121673</v>
      </c>
    </row>
    <row r="71" spans="1:17" ht="51" customHeight="1" x14ac:dyDescent="0.25">
      <c r="A71" s="2"/>
      <c r="B71" s="103" t="s">
        <v>982</v>
      </c>
      <c r="C71" s="114"/>
      <c r="D71" s="162"/>
      <c r="E71" s="53"/>
      <c r="F71" s="163"/>
      <c r="G71" s="120"/>
      <c r="H71" s="115"/>
      <c r="I71" s="59"/>
      <c r="J71" s="53"/>
      <c r="K71" s="59"/>
      <c r="L71" s="59"/>
      <c r="M71" s="132"/>
      <c r="N71" s="53"/>
      <c r="O71" s="59"/>
      <c r="P71" s="113"/>
      <c r="Q71" s="51"/>
    </row>
    <row r="72" spans="1:17" x14ac:dyDescent="0.25">
      <c r="A72" s="2"/>
      <c r="B72" s="100" t="s">
        <v>1091</v>
      </c>
      <c r="C72" s="114"/>
      <c r="D72" s="162"/>
      <c r="E72" s="53"/>
      <c r="F72" s="59"/>
      <c r="G72" s="120"/>
      <c r="H72" s="115"/>
      <c r="I72" s="59"/>
      <c r="J72" s="53"/>
      <c r="K72" s="59"/>
      <c r="L72" s="59"/>
      <c r="M72" s="132"/>
      <c r="N72" s="53"/>
      <c r="O72" s="59"/>
      <c r="P72" s="113"/>
      <c r="Q72" s="51"/>
    </row>
    <row r="73" spans="1:17" x14ac:dyDescent="0.25">
      <c r="A73" s="2"/>
      <c r="B73" s="100" t="s">
        <v>1033</v>
      </c>
      <c r="C73" s="114"/>
      <c r="D73" s="162"/>
      <c r="E73" s="53"/>
      <c r="F73" s="59"/>
      <c r="G73" s="120"/>
      <c r="H73" s="115"/>
      <c r="I73" s="59"/>
      <c r="J73" s="53"/>
      <c r="K73" s="59"/>
      <c r="L73" s="59"/>
      <c r="M73" s="132"/>
      <c r="N73" s="53"/>
      <c r="O73" s="59"/>
      <c r="P73" s="113"/>
      <c r="Q73" s="51"/>
    </row>
    <row r="74" spans="1:17" x14ac:dyDescent="0.25">
      <c r="A74" s="2"/>
      <c r="B74" s="100" t="s">
        <v>1034</v>
      </c>
      <c r="C74" s="114"/>
      <c r="D74" s="162"/>
      <c r="E74" s="53"/>
      <c r="F74" s="59"/>
      <c r="G74" s="120"/>
      <c r="H74" s="115"/>
      <c r="I74" s="59"/>
      <c r="J74" s="53"/>
      <c r="K74" s="59"/>
      <c r="L74" s="59"/>
      <c r="M74" s="132"/>
      <c r="N74" s="53"/>
      <c r="O74" s="59"/>
      <c r="P74" s="113"/>
      <c r="Q74" s="51"/>
    </row>
    <row r="75" spans="1:17" x14ac:dyDescent="0.25">
      <c r="A75" s="2"/>
      <c r="B75" s="100" t="s">
        <v>1035</v>
      </c>
      <c r="C75" s="114"/>
      <c r="D75" s="162"/>
      <c r="E75" s="53"/>
      <c r="F75" s="59"/>
      <c r="G75" s="120"/>
      <c r="H75" s="115"/>
      <c r="I75" s="59"/>
      <c r="J75" s="53"/>
      <c r="K75" s="59"/>
      <c r="L75" s="59"/>
      <c r="M75" s="132"/>
      <c r="N75" s="53"/>
      <c r="O75" s="59"/>
      <c r="P75" s="113"/>
      <c r="Q75" s="51"/>
    </row>
    <row r="76" spans="1:17" x14ac:dyDescent="0.25">
      <c r="A76" s="2"/>
      <c r="B76" s="100" t="s">
        <v>1036</v>
      </c>
      <c r="C76" s="114"/>
      <c r="D76" s="162"/>
      <c r="E76" s="53"/>
      <c r="F76" s="59"/>
      <c r="G76" s="120"/>
      <c r="H76" s="115"/>
      <c r="I76" s="59"/>
      <c r="J76" s="53"/>
      <c r="K76" s="59"/>
      <c r="L76" s="59"/>
      <c r="M76" s="132"/>
      <c r="N76" s="53"/>
      <c r="O76" s="59"/>
      <c r="P76" s="113"/>
      <c r="Q76" s="51"/>
    </row>
    <row r="77" spans="1:17" x14ac:dyDescent="0.25">
      <c r="A77" s="2"/>
      <c r="B77" s="100" t="s">
        <v>1037</v>
      </c>
      <c r="C77" s="114"/>
      <c r="D77" s="162"/>
      <c r="E77" s="53"/>
      <c r="F77" s="59"/>
      <c r="G77" s="120"/>
      <c r="H77" s="115"/>
      <c r="I77" s="59"/>
      <c r="J77" s="53"/>
      <c r="K77" s="59"/>
      <c r="L77" s="59"/>
      <c r="M77" s="132"/>
      <c r="N77" s="53"/>
      <c r="O77" s="59"/>
      <c r="P77" s="113"/>
      <c r="Q77" s="51"/>
    </row>
    <row r="78" spans="1:17" x14ac:dyDescent="0.25">
      <c r="A78" s="2"/>
      <c r="B78" s="100" t="s">
        <v>1038</v>
      </c>
      <c r="C78" s="114"/>
      <c r="D78" s="162"/>
      <c r="E78" s="53"/>
      <c r="F78" s="59"/>
      <c r="G78" s="120"/>
      <c r="H78" s="115"/>
      <c r="I78" s="59"/>
      <c r="J78" s="53"/>
      <c r="K78" s="59"/>
      <c r="L78" s="59"/>
      <c r="M78" s="132"/>
      <c r="N78" s="53"/>
      <c r="O78" s="59"/>
      <c r="P78" s="113"/>
      <c r="Q78" s="51"/>
    </row>
    <row r="79" spans="1:17" x14ac:dyDescent="0.25">
      <c r="A79" s="2"/>
      <c r="B79" s="100" t="s">
        <v>1039</v>
      </c>
      <c r="C79" s="114"/>
      <c r="D79" s="162"/>
      <c r="E79" s="53"/>
      <c r="F79" s="59"/>
      <c r="G79" s="120"/>
      <c r="H79" s="115"/>
      <c r="I79" s="59"/>
      <c r="J79" s="53"/>
      <c r="K79" s="59"/>
      <c r="L79" s="59"/>
      <c r="M79" s="132"/>
      <c r="N79" s="53"/>
      <c r="O79" s="59"/>
      <c r="P79" s="113"/>
      <c r="Q79" s="51"/>
    </row>
    <row r="80" spans="1:17" x14ac:dyDescent="0.25">
      <c r="A80" s="2"/>
      <c r="B80" s="100" t="s">
        <v>1040</v>
      </c>
      <c r="C80" s="114"/>
      <c r="D80" s="162"/>
      <c r="E80" s="53"/>
      <c r="F80" s="59"/>
      <c r="G80" s="120"/>
      <c r="H80" s="115"/>
      <c r="I80" s="59"/>
      <c r="J80" s="53"/>
      <c r="K80" s="59"/>
      <c r="L80" s="59"/>
      <c r="M80" s="132"/>
      <c r="N80" s="53"/>
      <c r="O80" s="59"/>
      <c r="P80" s="113"/>
      <c r="Q80" s="51"/>
    </row>
    <row r="81" spans="1:17" x14ac:dyDescent="0.25">
      <c r="A81" s="2"/>
      <c r="B81" s="100" t="s">
        <v>1092</v>
      </c>
      <c r="C81" s="114"/>
      <c r="D81" s="162"/>
      <c r="E81" s="53"/>
      <c r="F81" s="59"/>
      <c r="G81" s="120"/>
      <c r="H81" s="115"/>
      <c r="I81" s="59"/>
      <c r="J81" s="53"/>
      <c r="K81" s="59"/>
      <c r="L81" s="59"/>
      <c r="M81" s="132"/>
      <c r="N81" s="53"/>
      <c r="O81" s="59"/>
      <c r="P81" s="113"/>
      <c r="Q81" s="51"/>
    </row>
    <row r="82" spans="1:17" x14ac:dyDescent="0.25">
      <c r="A82" s="2"/>
      <c r="B82" s="100" t="s">
        <v>1041</v>
      </c>
      <c r="C82" s="114"/>
      <c r="D82" s="162"/>
      <c r="E82" s="53"/>
      <c r="F82" s="59"/>
      <c r="G82" s="120"/>
      <c r="H82" s="115"/>
      <c r="I82" s="59"/>
      <c r="J82" s="53"/>
      <c r="K82" s="59"/>
      <c r="L82" s="59"/>
      <c r="M82" s="132"/>
      <c r="N82" s="53"/>
      <c r="O82" s="59"/>
      <c r="P82" s="113"/>
      <c r="Q82" s="51"/>
    </row>
    <row r="83" spans="1:17" x14ac:dyDescent="0.25">
      <c r="A83" s="2"/>
      <c r="B83" s="100" t="s">
        <v>1042</v>
      </c>
      <c r="C83" s="114"/>
      <c r="D83" s="162"/>
      <c r="E83" s="53"/>
      <c r="F83" s="59"/>
      <c r="G83" s="120"/>
      <c r="H83" s="115"/>
      <c r="I83" s="59"/>
      <c r="J83" s="53"/>
      <c r="K83" s="59"/>
      <c r="L83" s="59"/>
      <c r="M83" s="132"/>
      <c r="N83" s="53"/>
      <c r="O83" s="59"/>
      <c r="P83" s="113"/>
      <c r="Q83" s="51"/>
    </row>
    <row r="84" spans="1:17" x14ac:dyDescent="0.25">
      <c r="A84" s="2"/>
      <c r="B84" s="100" t="s">
        <v>1337</v>
      </c>
      <c r="C84" s="114"/>
      <c r="D84" s="162"/>
      <c r="E84" s="53"/>
      <c r="F84" s="59"/>
      <c r="G84" s="120"/>
      <c r="H84" s="115"/>
      <c r="I84" s="59"/>
      <c r="J84" s="53"/>
      <c r="K84" s="59"/>
      <c r="L84" s="59"/>
      <c r="M84" s="132"/>
      <c r="N84" s="53"/>
      <c r="O84" s="59"/>
      <c r="P84" s="113"/>
      <c r="Q84" s="51"/>
    </row>
    <row r="85" spans="1:17" x14ac:dyDescent="0.25">
      <c r="A85" s="2"/>
      <c r="B85" s="100" t="s">
        <v>1338</v>
      </c>
      <c r="C85" s="114"/>
      <c r="D85" s="162"/>
      <c r="E85" s="53"/>
      <c r="F85" s="59"/>
      <c r="G85" s="120"/>
      <c r="H85" s="115"/>
      <c r="I85" s="59"/>
      <c r="J85" s="53"/>
      <c r="K85" s="59"/>
      <c r="L85" s="59"/>
      <c r="M85" s="132"/>
      <c r="N85" s="53"/>
      <c r="O85" s="59"/>
      <c r="P85" s="113"/>
      <c r="Q85" s="51"/>
    </row>
    <row r="86" spans="1:17" x14ac:dyDescent="0.25">
      <c r="A86" s="2"/>
      <c r="B86" s="100" t="s">
        <v>1339</v>
      </c>
      <c r="C86" s="114"/>
      <c r="D86" s="162"/>
      <c r="E86" s="53"/>
      <c r="F86" s="59"/>
      <c r="G86" s="120"/>
      <c r="H86" s="115"/>
      <c r="I86" s="59"/>
      <c r="J86" s="53"/>
      <c r="K86" s="59"/>
      <c r="L86" s="59"/>
      <c r="M86" s="132"/>
      <c r="N86" s="53"/>
      <c r="O86" s="59"/>
      <c r="P86" s="113"/>
      <c r="Q86" s="51"/>
    </row>
    <row r="87" spans="1:17" x14ac:dyDescent="0.25">
      <c r="A87" s="2"/>
      <c r="B87" s="100" t="s">
        <v>1043</v>
      </c>
      <c r="C87" s="114"/>
      <c r="D87" s="162"/>
      <c r="E87" s="53"/>
      <c r="F87" s="59"/>
      <c r="G87" s="120"/>
      <c r="H87" s="115"/>
      <c r="I87" s="59"/>
      <c r="J87" s="53"/>
      <c r="K87" s="59"/>
      <c r="L87" s="59"/>
      <c r="M87" s="132"/>
      <c r="N87" s="53"/>
      <c r="O87" s="59"/>
      <c r="P87" s="113"/>
      <c r="Q87" s="51"/>
    </row>
    <row r="88" spans="1:17" x14ac:dyDescent="0.25">
      <c r="A88" s="2"/>
      <c r="B88" s="100" t="s">
        <v>1086</v>
      </c>
      <c r="C88" s="114"/>
      <c r="D88" s="162"/>
      <c r="E88" s="53"/>
      <c r="F88" s="59"/>
      <c r="G88" s="120"/>
      <c r="H88" s="115"/>
      <c r="I88" s="59"/>
      <c r="J88" s="53"/>
      <c r="K88" s="59"/>
      <c r="L88" s="59"/>
      <c r="M88" s="132"/>
      <c r="N88" s="53"/>
      <c r="O88" s="59"/>
      <c r="P88" s="113"/>
      <c r="Q88" s="51"/>
    </row>
    <row r="89" spans="1:17" x14ac:dyDescent="0.25">
      <c r="A89" s="2"/>
      <c r="B89" s="100" t="s">
        <v>1341</v>
      </c>
      <c r="C89" s="114"/>
      <c r="D89" s="162"/>
      <c r="E89" s="53"/>
      <c r="F89" s="59"/>
      <c r="G89" s="120"/>
      <c r="H89" s="115"/>
      <c r="I89" s="59"/>
      <c r="J89" s="53"/>
      <c r="K89" s="59"/>
      <c r="L89" s="59"/>
      <c r="M89" s="132"/>
      <c r="N89" s="53"/>
      <c r="O89" s="59"/>
      <c r="P89" s="113"/>
      <c r="Q89" s="51"/>
    </row>
    <row r="90" spans="1:17" x14ac:dyDescent="0.25">
      <c r="A90" s="2"/>
      <c r="B90" s="100" t="s">
        <v>1342</v>
      </c>
      <c r="C90" s="114"/>
      <c r="D90" s="162"/>
      <c r="E90" s="53"/>
      <c r="F90" s="59"/>
      <c r="G90" s="120"/>
      <c r="H90" s="115"/>
      <c r="I90" s="59"/>
      <c r="J90" s="53"/>
      <c r="K90" s="59"/>
      <c r="L90" s="59"/>
      <c r="M90" s="132"/>
      <c r="N90" s="53"/>
      <c r="O90" s="59"/>
      <c r="P90" s="113"/>
      <c r="Q90" s="51"/>
    </row>
    <row r="91" spans="1:17" x14ac:dyDescent="0.25">
      <c r="A91" s="2"/>
      <c r="B91" s="100" t="s">
        <v>866</v>
      </c>
      <c r="C91" s="114"/>
      <c r="D91" s="162"/>
      <c r="E91" s="53"/>
      <c r="F91" s="59"/>
      <c r="G91" s="120"/>
      <c r="H91" s="115"/>
      <c r="I91" s="59"/>
      <c r="J91" s="53"/>
      <c r="K91" s="59"/>
      <c r="L91" s="59"/>
      <c r="M91" s="132"/>
      <c r="N91" s="53"/>
      <c r="O91" s="59"/>
      <c r="P91" s="113"/>
      <c r="Q91" s="51"/>
    </row>
    <row r="92" spans="1:17" x14ac:dyDescent="0.25">
      <c r="A92" s="2"/>
      <c r="B92" s="100" t="s">
        <v>867</v>
      </c>
      <c r="C92" s="114"/>
      <c r="D92" s="162"/>
      <c r="E92" s="53"/>
      <c r="F92" s="59"/>
      <c r="G92" s="120"/>
      <c r="H92" s="115"/>
      <c r="I92" s="59"/>
      <c r="J92" s="53"/>
      <c r="K92" s="59"/>
      <c r="L92" s="59"/>
      <c r="M92" s="132"/>
      <c r="N92" s="53"/>
      <c r="O92" s="59"/>
      <c r="P92" s="113"/>
      <c r="Q92" s="51"/>
    </row>
    <row r="93" spans="1:17" x14ac:dyDescent="0.25">
      <c r="A93" s="2"/>
      <c r="B93" s="100" t="s">
        <v>1093</v>
      </c>
      <c r="C93" s="114"/>
      <c r="D93" s="162"/>
      <c r="E93" s="53"/>
      <c r="F93" s="59"/>
      <c r="G93" s="120"/>
      <c r="H93" s="115"/>
      <c r="I93" s="59"/>
      <c r="J93" s="53"/>
      <c r="K93" s="59"/>
      <c r="L93" s="59"/>
      <c r="M93" s="132"/>
      <c r="N93" s="53"/>
      <c r="O93" s="59"/>
      <c r="P93" s="113"/>
      <c r="Q93" s="51"/>
    </row>
    <row r="94" spans="1:17" x14ac:dyDescent="0.25">
      <c r="A94" s="2"/>
      <c r="B94" s="100" t="s">
        <v>1045</v>
      </c>
      <c r="C94" s="114"/>
      <c r="D94" s="162"/>
      <c r="E94" s="53"/>
      <c r="F94" s="59"/>
      <c r="G94" s="120"/>
      <c r="H94" s="115"/>
      <c r="I94" s="59"/>
      <c r="J94" s="53"/>
      <c r="K94" s="59"/>
      <c r="L94" s="59"/>
      <c r="M94" s="132"/>
      <c r="N94" s="53"/>
      <c r="O94" s="59"/>
      <c r="P94" s="113"/>
      <c r="Q94" s="51"/>
    </row>
    <row r="95" spans="1:17" x14ac:dyDescent="0.25">
      <c r="A95" s="2"/>
      <c r="B95" s="100" t="s">
        <v>1046</v>
      </c>
      <c r="C95" s="114"/>
      <c r="D95" s="162"/>
      <c r="E95" s="53"/>
      <c r="F95" s="59"/>
      <c r="G95" s="120"/>
      <c r="H95" s="115"/>
      <c r="I95" s="59"/>
      <c r="J95" s="53"/>
      <c r="K95" s="59"/>
      <c r="L95" s="59"/>
      <c r="M95" s="132"/>
      <c r="N95" s="53"/>
      <c r="O95" s="59"/>
      <c r="P95" s="113"/>
      <c r="Q95" s="51"/>
    </row>
    <row r="96" spans="1:17" x14ac:dyDescent="0.25">
      <c r="A96" s="2"/>
      <c r="B96" s="100" t="s">
        <v>1047</v>
      </c>
      <c r="C96" s="114"/>
      <c r="D96" s="162"/>
      <c r="E96" s="53"/>
      <c r="F96" s="59"/>
      <c r="G96" s="120"/>
      <c r="H96" s="115"/>
      <c r="I96" s="59"/>
      <c r="J96" s="53"/>
      <c r="K96" s="59"/>
      <c r="L96" s="59"/>
      <c r="M96" s="132"/>
      <c r="N96" s="53"/>
      <c r="O96" s="59"/>
      <c r="P96" s="113"/>
      <c r="Q96" s="51"/>
    </row>
    <row r="97" spans="1:17" x14ac:dyDescent="0.25">
      <c r="A97" s="2"/>
      <c r="B97" s="100" t="s">
        <v>1048</v>
      </c>
      <c r="C97" s="114"/>
      <c r="D97" s="162"/>
      <c r="E97" s="53"/>
      <c r="F97" s="59"/>
      <c r="G97" s="120"/>
      <c r="H97" s="115"/>
      <c r="I97" s="59"/>
      <c r="J97" s="53"/>
      <c r="K97" s="59"/>
      <c r="L97" s="59"/>
      <c r="M97" s="132"/>
      <c r="N97" s="53"/>
      <c r="O97" s="59"/>
      <c r="P97" s="113"/>
      <c r="Q97" s="51"/>
    </row>
    <row r="98" spans="1:17" x14ac:dyDescent="0.25">
      <c r="A98" s="2"/>
      <c r="B98" s="100" t="s">
        <v>1049</v>
      </c>
      <c r="C98" s="114"/>
      <c r="D98" s="162"/>
      <c r="E98" s="53"/>
      <c r="F98" s="59"/>
      <c r="G98" s="120"/>
      <c r="H98" s="115"/>
      <c r="I98" s="59"/>
      <c r="J98" s="53"/>
      <c r="K98" s="59"/>
      <c r="L98" s="59"/>
      <c r="M98" s="132"/>
      <c r="N98" s="53"/>
      <c r="O98" s="59"/>
      <c r="P98" s="113"/>
      <c r="Q98" s="51"/>
    </row>
    <row r="99" spans="1:17" x14ac:dyDescent="0.25">
      <c r="A99" s="2"/>
      <c r="B99" s="100" t="s">
        <v>1050</v>
      </c>
      <c r="C99" s="114"/>
      <c r="D99" s="162"/>
      <c r="E99" s="53"/>
      <c r="F99" s="59"/>
      <c r="G99" s="120"/>
      <c r="H99" s="115"/>
      <c r="I99" s="59"/>
      <c r="J99" s="53"/>
      <c r="K99" s="59"/>
      <c r="L99" s="59"/>
      <c r="M99" s="132"/>
      <c r="N99" s="53"/>
      <c r="O99" s="59"/>
      <c r="P99" s="113"/>
      <c r="Q99" s="51"/>
    </row>
    <row r="100" spans="1:17" x14ac:dyDescent="0.25">
      <c r="A100" s="2"/>
      <c r="B100" s="100" t="s">
        <v>1039</v>
      </c>
      <c r="C100" s="114"/>
      <c r="D100" s="162"/>
      <c r="E100" s="53"/>
      <c r="F100" s="59"/>
      <c r="G100" s="120"/>
      <c r="H100" s="115"/>
      <c r="I100" s="59"/>
      <c r="J100" s="53"/>
      <c r="K100" s="59"/>
      <c r="L100" s="59"/>
      <c r="M100" s="132"/>
      <c r="N100" s="53"/>
      <c r="O100" s="59"/>
      <c r="P100" s="113"/>
      <c r="Q100" s="51"/>
    </row>
    <row r="101" spans="1:17" x14ac:dyDescent="0.25">
      <c r="A101" s="2"/>
      <c r="B101" s="100" t="s">
        <v>1125</v>
      </c>
      <c r="C101" s="114"/>
      <c r="D101" s="162"/>
      <c r="E101" s="53"/>
      <c r="F101" s="59"/>
      <c r="G101" s="120"/>
      <c r="H101" s="115"/>
      <c r="I101" s="59"/>
      <c r="J101" s="53"/>
      <c r="K101" s="59"/>
      <c r="L101" s="59"/>
      <c r="M101" s="132"/>
      <c r="N101" s="53"/>
      <c r="O101" s="59"/>
      <c r="P101" s="113"/>
      <c r="Q101" s="51"/>
    </row>
    <row r="102" spans="1:17" x14ac:dyDescent="0.25">
      <c r="A102" s="2"/>
      <c r="B102" s="100" t="s">
        <v>869</v>
      </c>
      <c r="C102" s="114"/>
      <c r="D102" s="162"/>
      <c r="E102" s="53"/>
      <c r="F102" s="59"/>
      <c r="G102" s="120"/>
      <c r="H102" s="115"/>
      <c r="I102" s="59"/>
      <c r="J102" s="53"/>
      <c r="K102" s="59"/>
      <c r="L102" s="59"/>
      <c r="M102" s="132"/>
      <c r="N102" s="53"/>
      <c r="O102" s="59"/>
      <c r="P102" s="113"/>
      <c r="Q102" s="51"/>
    </row>
    <row r="103" spans="1:17" x14ac:dyDescent="0.25">
      <c r="A103" s="2"/>
      <c r="B103" s="100" t="s">
        <v>870</v>
      </c>
      <c r="C103" s="114"/>
      <c r="D103" s="162"/>
      <c r="E103" s="53"/>
      <c r="F103" s="59"/>
      <c r="G103" s="120"/>
      <c r="H103" s="115"/>
      <c r="I103" s="59"/>
      <c r="J103" s="53"/>
      <c r="K103" s="59"/>
      <c r="L103" s="59"/>
      <c r="M103" s="132"/>
      <c r="N103" s="53"/>
      <c r="O103" s="59"/>
      <c r="P103" s="113"/>
      <c r="Q103" s="51"/>
    </row>
    <row r="104" spans="1:17" x14ac:dyDescent="0.25">
      <c r="A104" s="2"/>
      <c r="B104" s="100" t="s">
        <v>1087</v>
      </c>
      <c r="C104" s="114"/>
      <c r="D104" s="162"/>
      <c r="E104" s="53"/>
      <c r="F104" s="59"/>
      <c r="G104" s="120"/>
      <c r="H104" s="115"/>
      <c r="I104" s="59"/>
      <c r="J104" s="53"/>
      <c r="K104" s="59"/>
      <c r="L104" s="59"/>
      <c r="M104" s="132"/>
      <c r="N104" s="53"/>
      <c r="O104" s="59"/>
      <c r="P104" s="113"/>
      <c r="Q104" s="51"/>
    </row>
    <row r="105" spans="1:17" x14ac:dyDescent="0.25">
      <c r="A105" s="2"/>
      <c r="B105" s="100" t="s">
        <v>1088</v>
      </c>
      <c r="C105" s="114"/>
      <c r="D105" s="162"/>
      <c r="E105" s="53"/>
      <c r="F105" s="59"/>
      <c r="G105" s="120"/>
      <c r="H105" s="115"/>
      <c r="I105" s="59"/>
      <c r="J105" s="53"/>
      <c r="K105" s="59"/>
      <c r="L105" s="59"/>
      <c r="M105" s="132"/>
      <c r="N105" s="53"/>
      <c r="O105" s="59"/>
      <c r="P105" s="113"/>
      <c r="Q105" s="51"/>
    </row>
    <row r="106" spans="1:17" x14ac:dyDescent="0.25">
      <c r="A106" s="2"/>
      <c r="B106" s="100" t="s">
        <v>1089</v>
      </c>
      <c r="C106" s="114"/>
      <c r="D106" s="162"/>
      <c r="E106" s="53"/>
      <c r="F106" s="59"/>
      <c r="G106" s="120"/>
      <c r="H106" s="115"/>
      <c r="I106" s="59"/>
      <c r="J106" s="53"/>
      <c r="K106" s="59"/>
      <c r="L106" s="59"/>
      <c r="M106" s="132"/>
      <c r="N106" s="53"/>
      <c r="O106" s="59"/>
      <c r="P106" s="113"/>
      <c r="Q106" s="51"/>
    </row>
    <row r="107" spans="1:17" x14ac:dyDescent="0.25">
      <c r="A107" s="2"/>
      <c r="B107" s="100" t="s">
        <v>1090</v>
      </c>
      <c r="C107" s="114"/>
      <c r="D107" s="162"/>
      <c r="E107" s="53"/>
      <c r="F107" s="59"/>
      <c r="G107" s="120"/>
      <c r="H107" s="115"/>
      <c r="I107" s="59"/>
      <c r="J107" s="53"/>
      <c r="K107" s="59"/>
      <c r="L107" s="59"/>
      <c r="M107" s="132"/>
      <c r="N107" s="53"/>
      <c r="O107" s="59"/>
      <c r="P107" s="113"/>
      <c r="Q107" s="51"/>
    </row>
    <row r="108" spans="1:17" x14ac:dyDescent="0.25">
      <c r="A108" s="2"/>
      <c r="B108" s="100" t="s">
        <v>871</v>
      </c>
      <c r="C108" s="114"/>
      <c r="D108" s="162"/>
      <c r="E108" s="53"/>
      <c r="F108" s="59"/>
      <c r="G108" s="120"/>
      <c r="H108" s="115"/>
      <c r="I108" s="59"/>
      <c r="J108" s="53"/>
      <c r="K108" s="59"/>
      <c r="L108" s="59"/>
      <c r="M108" s="132"/>
      <c r="N108" s="53"/>
      <c r="O108" s="59"/>
      <c r="P108" s="113"/>
      <c r="Q108" s="51"/>
    </row>
    <row r="109" spans="1:17" x14ac:dyDescent="0.25">
      <c r="A109" s="2"/>
      <c r="B109" s="100" t="s">
        <v>872</v>
      </c>
      <c r="C109" s="114"/>
      <c r="D109" s="162"/>
      <c r="E109" s="53"/>
      <c r="F109" s="59"/>
      <c r="G109" s="120"/>
      <c r="H109" s="115"/>
      <c r="I109" s="59"/>
      <c r="J109" s="53"/>
      <c r="K109" s="59"/>
      <c r="L109" s="59"/>
      <c r="M109" s="132"/>
      <c r="N109" s="53"/>
      <c r="O109" s="59"/>
      <c r="P109" s="113"/>
      <c r="Q109" s="51"/>
    </row>
    <row r="110" spans="1:17" x14ac:dyDescent="0.25">
      <c r="A110" s="19">
        <v>4</v>
      </c>
      <c r="B110" s="30" t="s">
        <v>970</v>
      </c>
      <c r="C110" s="114">
        <f>+Q110*0.05</f>
        <v>1171.95189994773</v>
      </c>
      <c r="D110" s="162">
        <f t="shared" ref="D110" si="9">C110/8</f>
        <v>146.49398749346625</v>
      </c>
      <c r="E110" s="53">
        <f>+Q110*0.075</f>
        <v>1757.9278499215948</v>
      </c>
      <c r="F110" s="163">
        <f t="shared" ref="F110" si="10">E110/8</f>
        <v>219.74098124019935</v>
      </c>
      <c r="G110" s="120">
        <f>+Q110*0.105</f>
        <v>2461.0989898902326</v>
      </c>
      <c r="H110" s="162">
        <f t="shared" ref="H110" si="11">G110/8</f>
        <v>307.63737373627907</v>
      </c>
      <c r="I110" s="59">
        <f>+Q110*1.04</f>
        <v>24376.599518912783</v>
      </c>
      <c r="J110" s="53">
        <f>+I110*0.075</f>
        <v>1828.2449639184586</v>
      </c>
      <c r="K110" s="59">
        <f>I110/8</f>
        <v>3047.0749398640978</v>
      </c>
      <c r="L110" s="59">
        <f>J110/8</f>
        <v>228.53062048980732</v>
      </c>
      <c r="M110" s="132">
        <f>+I110*1.045</f>
        <v>25473.546497263855</v>
      </c>
      <c r="N110" s="53">
        <f>+M110*0.055</f>
        <v>1401.045057349512</v>
      </c>
      <c r="O110" s="59">
        <f>M110/8</f>
        <v>3184.1933121579818</v>
      </c>
      <c r="P110" s="115">
        <f>N110/8</f>
        <v>175.130632168689</v>
      </c>
      <c r="Q110" s="51">
        <v>23439.037998954598</v>
      </c>
    </row>
    <row r="111" spans="1:17" ht="25.5" customHeight="1" x14ac:dyDescent="0.25">
      <c r="A111" s="2"/>
      <c r="B111" s="103" t="s">
        <v>1094</v>
      </c>
      <c r="C111" s="114"/>
      <c r="D111" s="162"/>
      <c r="E111" s="53"/>
      <c r="F111" s="59"/>
      <c r="G111" s="120"/>
      <c r="H111" s="115"/>
      <c r="I111" s="59"/>
      <c r="J111" s="53"/>
      <c r="K111" s="59"/>
      <c r="L111" s="59"/>
      <c r="M111" s="132"/>
      <c r="N111" s="53"/>
      <c r="O111" s="59"/>
      <c r="P111" s="113"/>
      <c r="Q111" s="51"/>
    </row>
    <row r="112" spans="1:17" x14ac:dyDescent="0.25">
      <c r="A112" s="2"/>
      <c r="B112" s="100" t="s">
        <v>263</v>
      </c>
      <c r="C112" s="114"/>
      <c r="D112" s="162"/>
      <c r="E112" s="53"/>
      <c r="F112" s="59"/>
      <c r="G112" s="120"/>
      <c r="H112" s="115"/>
      <c r="I112" s="59"/>
      <c r="J112" s="53"/>
      <c r="K112" s="59"/>
      <c r="L112" s="59"/>
      <c r="M112" s="132"/>
      <c r="N112" s="53"/>
      <c r="O112" s="59"/>
      <c r="P112" s="113"/>
      <c r="Q112" s="51"/>
    </row>
    <row r="113" spans="1:17" x14ac:dyDescent="0.25">
      <c r="A113" s="2"/>
      <c r="B113" s="100" t="s">
        <v>1033</v>
      </c>
      <c r="C113" s="114"/>
      <c r="D113" s="162"/>
      <c r="E113" s="53"/>
      <c r="F113" s="59"/>
      <c r="G113" s="120"/>
      <c r="H113" s="115"/>
      <c r="I113" s="59"/>
      <c r="J113" s="53"/>
      <c r="K113" s="59"/>
      <c r="L113" s="59"/>
      <c r="M113" s="132"/>
      <c r="N113" s="53"/>
      <c r="O113" s="59"/>
      <c r="P113" s="113"/>
      <c r="Q113" s="51"/>
    </row>
    <row r="114" spans="1:17" x14ac:dyDescent="0.25">
      <c r="A114" s="2"/>
      <c r="B114" s="100" t="s">
        <v>1034</v>
      </c>
      <c r="C114" s="114"/>
      <c r="D114" s="162"/>
      <c r="E114" s="53"/>
      <c r="F114" s="59"/>
      <c r="G114" s="120"/>
      <c r="H114" s="115"/>
      <c r="I114" s="59"/>
      <c r="J114" s="53"/>
      <c r="K114" s="59"/>
      <c r="L114" s="59"/>
      <c r="M114" s="132"/>
      <c r="N114" s="53"/>
      <c r="O114" s="59"/>
      <c r="P114" s="113"/>
      <c r="Q114" s="51"/>
    </row>
    <row r="115" spans="1:17" x14ac:dyDescent="0.25">
      <c r="A115" s="2"/>
      <c r="B115" s="100" t="s">
        <v>1035</v>
      </c>
      <c r="C115" s="114"/>
      <c r="D115" s="162"/>
      <c r="E115" s="53"/>
      <c r="F115" s="59"/>
      <c r="G115" s="120"/>
      <c r="H115" s="115"/>
      <c r="I115" s="59"/>
      <c r="J115" s="53"/>
      <c r="K115" s="59"/>
      <c r="L115" s="59"/>
      <c r="M115" s="132"/>
      <c r="N115" s="53"/>
      <c r="O115" s="59"/>
      <c r="P115" s="113"/>
      <c r="Q115" s="51"/>
    </row>
    <row r="116" spans="1:17" x14ac:dyDescent="0.25">
      <c r="A116" s="2"/>
      <c r="B116" s="100" t="s">
        <v>1036</v>
      </c>
      <c r="C116" s="114"/>
      <c r="D116" s="162"/>
      <c r="E116" s="53"/>
      <c r="F116" s="59"/>
      <c r="G116" s="120"/>
      <c r="H116" s="115"/>
      <c r="I116" s="59"/>
      <c r="J116" s="53"/>
      <c r="K116" s="59"/>
      <c r="L116" s="59"/>
      <c r="M116" s="132"/>
      <c r="N116" s="53"/>
      <c r="O116" s="59"/>
      <c r="P116" s="113"/>
      <c r="Q116" s="51"/>
    </row>
    <row r="117" spans="1:17" x14ac:dyDescent="0.25">
      <c r="A117" s="2"/>
      <c r="B117" s="100" t="s">
        <v>1037</v>
      </c>
      <c r="C117" s="114"/>
      <c r="D117" s="162"/>
      <c r="E117" s="53"/>
      <c r="F117" s="59"/>
      <c r="G117" s="120"/>
      <c r="H117" s="115"/>
      <c r="I117" s="59"/>
      <c r="J117" s="53"/>
      <c r="K117" s="59"/>
      <c r="L117" s="59"/>
      <c r="M117" s="132"/>
      <c r="N117" s="53"/>
      <c r="O117" s="59"/>
      <c r="P117" s="113"/>
      <c r="Q117" s="51"/>
    </row>
    <row r="118" spans="1:17" x14ac:dyDescent="0.25">
      <c r="A118" s="2"/>
      <c r="B118" s="100" t="s">
        <v>1038</v>
      </c>
      <c r="C118" s="114"/>
      <c r="D118" s="162"/>
      <c r="E118" s="53"/>
      <c r="F118" s="59"/>
      <c r="G118" s="120"/>
      <c r="H118" s="115"/>
      <c r="I118" s="59"/>
      <c r="J118" s="53"/>
      <c r="K118" s="59"/>
      <c r="L118" s="59"/>
      <c r="M118" s="132"/>
      <c r="N118" s="53"/>
      <c r="O118" s="59"/>
      <c r="P118" s="113"/>
      <c r="Q118" s="51"/>
    </row>
    <row r="119" spans="1:17" x14ac:dyDescent="0.25">
      <c r="A119" s="2"/>
      <c r="B119" s="100" t="s">
        <v>1039</v>
      </c>
      <c r="C119" s="114"/>
      <c r="D119" s="162"/>
      <c r="E119" s="53"/>
      <c r="F119" s="59"/>
      <c r="G119" s="120"/>
      <c r="H119" s="115"/>
      <c r="I119" s="59"/>
      <c r="J119" s="53"/>
      <c r="K119" s="59"/>
      <c r="L119" s="59"/>
      <c r="M119" s="132"/>
      <c r="N119" s="53"/>
      <c r="O119" s="59"/>
      <c r="P119" s="113"/>
      <c r="Q119" s="51"/>
    </row>
    <row r="120" spans="1:17" x14ac:dyDescent="0.25">
      <c r="A120" s="2"/>
      <c r="B120" s="100" t="s">
        <v>1040</v>
      </c>
      <c r="C120" s="114"/>
      <c r="D120" s="162"/>
      <c r="E120" s="53"/>
      <c r="F120" s="59"/>
      <c r="G120" s="120"/>
      <c r="H120" s="115"/>
      <c r="I120" s="59"/>
      <c r="J120" s="53"/>
      <c r="K120" s="59"/>
      <c r="L120" s="59"/>
      <c r="M120" s="132"/>
      <c r="N120" s="53"/>
      <c r="O120" s="59"/>
      <c r="P120" s="113"/>
      <c r="Q120" s="51"/>
    </row>
    <row r="121" spans="1:17" x14ac:dyDescent="0.25">
      <c r="A121" s="2"/>
      <c r="B121" s="100" t="s">
        <v>1126</v>
      </c>
      <c r="C121" s="114"/>
      <c r="D121" s="162"/>
      <c r="E121" s="53"/>
      <c r="F121" s="59"/>
      <c r="G121" s="120"/>
      <c r="H121" s="115"/>
      <c r="I121" s="59"/>
      <c r="J121" s="53"/>
      <c r="K121" s="59"/>
      <c r="L121" s="59"/>
      <c r="M121" s="132"/>
      <c r="N121" s="53"/>
      <c r="O121" s="59"/>
      <c r="P121" s="113"/>
      <c r="Q121" s="51"/>
    </row>
    <row r="122" spans="1:17" x14ac:dyDescent="0.25">
      <c r="A122" s="2"/>
      <c r="B122" s="100" t="s">
        <v>1041</v>
      </c>
      <c r="C122" s="114"/>
      <c r="D122" s="162"/>
      <c r="E122" s="53"/>
      <c r="F122" s="59"/>
      <c r="G122" s="120"/>
      <c r="H122" s="115"/>
      <c r="I122" s="59"/>
      <c r="J122" s="53"/>
      <c r="K122" s="59"/>
      <c r="L122" s="59"/>
      <c r="M122" s="132"/>
      <c r="N122" s="53"/>
      <c r="O122" s="59"/>
      <c r="P122" s="113"/>
      <c r="Q122" s="51"/>
    </row>
    <row r="123" spans="1:17" x14ac:dyDescent="0.25">
      <c r="A123" s="2"/>
      <c r="B123" s="100" t="s">
        <v>1042</v>
      </c>
      <c r="C123" s="114"/>
      <c r="D123" s="162"/>
      <c r="E123" s="53"/>
      <c r="F123" s="59"/>
      <c r="G123" s="120"/>
      <c r="H123" s="115"/>
      <c r="I123" s="59"/>
      <c r="J123" s="53"/>
      <c r="K123" s="59"/>
      <c r="L123" s="59"/>
      <c r="M123" s="132"/>
      <c r="N123" s="53"/>
      <c r="O123" s="59"/>
      <c r="P123" s="113"/>
      <c r="Q123" s="51"/>
    </row>
    <row r="124" spans="1:17" x14ac:dyDescent="0.25">
      <c r="A124" s="2"/>
      <c r="B124" s="100" t="s">
        <v>1337</v>
      </c>
      <c r="C124" s="114"/>
      <c r="D124" s="162"/>
      <c r="E124" s="53"/>
      <c r="F124" s="59"/>
      <c r="G124" s="120"/>
      <c r="H124" s="115"/>
      <c r="I124" s="59"/>
      <c r="J124" s="53"/>
      <c r="K124" s="59"/>
      <c r="L124" s="59"/>
      <c r="M124" s="132"/>
      <c r="N124" s="53"/>
      <c r="O124" s="59"/>
      <c r="P124" s="113"/>
      <c r="Q124" s="51"/>
    </row>
    <row r="125" spans="1:17" x14ac:dyDescent="0.25">
      <c r="A125" s="2"/>
      <c r="B125" s="100" t="s">
        <v>1338</v>
      </c>
      <c r="C125" s="114"/>
      <c r="D125" s="162"/>
      <c r="E125" s="53"/>
      <c r="F125" s="59"/>
      <c r="G125" s="120"/>
      <c r="H125" s="115"/>
      <c r="I125" s="59"/>
      <c r="J125" s="53"/>
      <c r="K125" s="59"/>
      <c r="L125" s="59"/>
      <c r="M125" s="132"/>
      <c r="N125" s="53"/>
      <c r="O125" s="59"/>
      <c r="P125" s="113"/>
      <c r="Q125" s="51"/>
    </row>
    <row r="126" spans="1:17" x14ac:dyDescent="0.25">
      <c r="A126" s="2"/>
      <c r="B126" s="100" t="s">
        <v>1339</v>
      </c>
      <c r="C126" s="114"/>
      <c r="D126" s="162"/>
      <c r="E126" s="53"/>
      <c r="F126" s="59"/>
      <c r="G126" s="120"/>
      <c r="H126" s="115"/>
      <c r="I126" s="59"/>
      <c r="J126" s="53"/>
      <c r="K126" s="59"/>
      <c r="L126" s="59"/>
      <c r="M126" s="132"/>
      <c r="N126" s="53"/>
      <c r="O126" s="59"/>
      <c r="P126" s="113"/>
      <c r="Q126" s="51"/>
    </row>
    <row r="127" spans="1:17" x14ac:dyDescent="0.25">
      <c r="A127" s="2"/>
      <c r="B127" s="100" t="s">
        <v>1043</v>
      </c>
      <c r="C127" s="114"/>
      <c r="D127" s="162"/>
      <c r="E127" s="53"/>
      <c r="F127" s="59"/>
      <c r="G127" s="120"/>
      <c r="H127" s="115"/>
      <c r="I127" s="59"/>
      <c r="J127" s="53"/>
      <c r="K127" s="59"/>
      <c r="L127" s="59"/>
      <c r="M127" s="132"/>
      <c r="N127" s="53"/>
      <c r="O127" s="59"/>
      <c r="P127" s="113"/>
      <c r="Q127" s="51"/>
    </row>
    <row r="128" spans="1:17" x14ac:dyDescent="0.25">
      <c r="A128" s="2"/>
      <c r="B128" s="100" t="s">
        <v>1086</v>
      </c>
      <c r="C128" s="114"/>
      <c r="D128" s="162"/>
      <c r="E128" s="53"/>
      <c r="F128" s="59"/>
      <c r="G128" s="120"/>
      <c r="H128" s="115"/>
      <c r="I128" s="59"/>
      <c r="J128" s="53"/>
      <c r="K128" s="59"/>
      <c r="L128" s="59"/>
      <c r="M128" s="132"/>
      <c r="N128" s="53"/>
      <c r="O128" s="59"/>
      <c r="P128" s="113"/>
      <c r="Q128" s="51"/>
    </row>
    <row r="129" spans="1:17" x14ac:dyDescent="0.25">
      <c r="A129" s="2"/>
      <c r="B129" s="100" t="s">
        <v>1341</v>
      </c>
      <c r="C129" s="114"/>
      <c r="D129" s="162"/>
      <c r="E129" s="53"/>
      <c r="F129" s="59"/>
      <c r="G129" s="120"/>
      <c r="H129" s="115"/>
      <c r="I129" s="59"/>
      <c r="J129" s="53"/>
      <c r="K129" s="59"/>
      <c r="L129" s="59"/>
      <c r="M129" s="132"/>
      <c r="N129" s="53"/>
      <c r="O129" s="59"/>
      <c r="P129" s="113"/>
      <c r="Q129" s="51"/>
    </row>
    <row r="130" spans="1:17" x14ac:dyDescent="0.25">
      <c r="A130" s="2"/>
      <c r="B130" s="100" t="s">
        <v>1342</v>
      </c>
      <c r="C130" s="114"/>
      <c r="D130" s="162"/>
      <c r="E130" s="53"/>
      <c r="F130" s="59"/>
      <c r="G130" s="120"/>
      <c r="H130" s="115"/>
      <c r="I130" s="59"/>
      <c r="J130" s="53"/>
      <c r="K130" s="59"/>
      <c r="L130" s="59"/>
      <c r="M130" s="132"/>
      <c r="N130" s="53"/>
      <c r="O130" s="59"/>
      <c r="P130" s="113"/>
      <c r="Q130" s="51"/>
    </row>
    <row r="131" spans="1:17" x14ac:dyDescent="0.25">
      <c r="A131" s="2"/>
      <c r="B131" s="100" t="s">
        <v>453</v>
      </c>
      <c r="C131" s="114"/>
      <c r="D131" s="162"/>
      <c r="E131" s="53"/>
      <c r="F131" s="59"/>
      <c r="G131" s="120"/>
      <c r="H131" s="115"/>
      <c r="I131" s="59"/>
      <c r="J131" s="53"/>
      <c r="K131" s="59"/>
      <c r="L131" s="59"/>
      <c r="M131" s="132"/>
      <c r="N131" s="53"/>
      <c r="O131" s="59"/>
      <c r="P131" s="113"/>
      <c r="Q131" s="51"/>
    </row>
    <row r="132" spans="1:17" x14ac:dyDescent="0.25">
      <c r="A132" s="2"/>
      <c r="B132" s="100" t="s">
        <v>1276</v>
      </c>
      <c r="C132" s="114"/>
      <c r="D132" s="162"/>
      <c r="E132" s="53"/>
      <c r="F132" s="59"/>
      <c r="G132" s="120"/>
      <c r="H132" s="115"/>
      <c r="I132" s="59"/>
      <c r="J132" s="53"/>
      <c r="K132" s="59"/>
      <c r="L132" s="59"/>
      <c r="M132" s="132"/>
      <c r="N132" s="53"/>
      <c r="O132" s="59"/>
      <c r="P132" s="113"/>
      <c r="Q132" s="51"/>
    </row>
    <row r="133" spans="1:17" x14ac:dyDescent="0.25">
      <c r="A133" s="2"/>
      <c r="B133" s="100" t="s">
        <v>1277</v>
      </c>
      <c r="C133" s="114"/>
      <c r="D133" s="162"/>
      <c r="E133" s="53"/>
      <c r="F133" s="59"/>
      <c r="G133" s="120"/>
      <c r="H133" s="115"/>
      <c r="I133" s="59"/>
      <c r="J133" s="53"/>
      <c r="K133" s="59"/>
      <c r="L133" s="59"/>
      <c r="M133" s="132"/>
      <c r="N133" s="53"/>
      <c r="O133" s="59"/>
      <c r="P133" s="113"/>
      <c r="Q133" s="51"/>
    </row>
    <row r="134" spans="1:17" x14ac:dyDescent="0.25">
      <c r="A134" s="2"/>
      <c r="B134" s="100" t="s">
        <v>1045</v>
      </c>
      <c r="C134" s="114"/>
      <c r="D134" s="162"/>
      <c r="E134" s="53"/>
      <c r="F134" s="59"/>
      <c r="G134" s="120"/>
      <c r="H134" s="115"/>
      <c r="I134" s="59"/>
      <c r="J134" s="53"/>
      <c r="K134" s="59"/>
      <c r="L134" s="59"/>
      <c r="M134" s="132"/>
      <c r="N134" s="53"/>
      <c r="O134" s="59"/>
      <c r="P134" s="113"/>
      <c r="Q134" s="51"/>
    </row>
    <row r="135" spans="1:17" x14ac:dyDescent="0.25">
      <c r="A135" s="2"/>
      <c r="B135" s="100" t="s">
        <v>1046</v>
      </c>
      <c r="C135" s="114"/>
      <c r="D135" s="162"/>
      <c r="E135" s="53"/>
      <c r="F135" s="59"/>
      <c r="G135" s="120"/>
      <c r="H135" s="115"/>
      <c r="I135" s="59"/>
      <c r="J135" s="53"/>
      <c r="K135" s="59"/>
      <c r="L135" s="59"/>
      <c r="M135" s="132"/>
      <c r="N135" s="53"/>
      <c r="O135" s="59"/>
      <c r="P135" s="113"/>
      <c r="Q135" s="51"/>
    </row>
    <row r="136" spans="1:17" x14ac:dyDescent="0.25">
      <c r="A136" s="2"/>
      <c r="B136" s="100" t="s">
        <v>1047</v>
      </c>
      <c r="C136" s="114"/>
      <c r="D136" s="162"/>
      <c r="E136" s="53"/>
      <c r="F136" s="59"/>
      <c r="G136" s="120"/>
      <c r="H136" s="115"/>
      <c r="I136" s="59"/>
      <c r="J136" s="53"/>
      <c r="K136" s="59"/>
      <c r="L136" s="59"/>
      <c r="M136" s="132"/>
      <c r="N136" s="53"/>
      <c r="O136" s="59"/>
      <c r="P136" s="113"/>
      <c r="Q136" s="51"/>
    </row>
    <row r="137" spans="1:17" x14ac:dyDescent="0.25">
      <c r="A137" s="2"/>
      <c r="B137" s="100" t="s">
        <v>1048</v>
      </c>
      <c r="C137" s="114"/>
      <c r="D137" s="162"/>
      <c r="E137" s="53"/>
      <c r="F137" s="59"/>
      <c r="G137" s="120"/>
      <c r="H137" s="115"/>
      <c r="I137" s="59"/>
      <c r="J137" s="53"/>
      <c r="K137" s="59"/>
      <c r="L137" s="59"/>
      <c r="M137" s="132"/>
      <c r="N137" s="53"/>
      <c r="O137" s="59"/>
      <c r="P137" s="113"/>
      <c r="Q137" s="51"/>
    </row>
    <row r="138" spans="1:17" x14ac:dyDescent="0.25">
      <c r="A138" s="2"/>
      <c r="B138" s="100" t="s">
        <v>1049</v>
      </c>
      <c r="C138" s="114"/>
      <c r="D138" s="162"/>
      <c r="E138" s="53"/>
      <c r="F138" s="59"/>
      <c r="G138" s="120"/>
      <c r="H138" s="115"/>
      <c r="I138" s="59"/>
      <c r="J138" s="53"/>
      <c r="K138" s="59"/>
      <c r="L138" s="59"/>
      <c r="M138" s="132"/>
      <c r="N138" s="53"/>
      <c r="O138" s="59"/>
      <c r="P138" s="113"/>
      <c r="Q138" s="51"/>
    </row>
    <row r="139" spans="1:17" x14ac:dyDescent="0.25">
      <c r="A139" s="2"/>
      <c r="B139" s="100" t="s">
        <v>1050</v>
      </c>
      <c r="C139" s="114"/>
      <c r="D139" s="162"/>
      <c r="E139" s="53"/>
      <c r="F139" s="59"/>
      <c r="G139" s="120"/>
      <c r="H139" s="115"/>
      <c r="I139" s="59"/>
      <c r="J139" s="53"/>
      <c r="K139" s="59"/>
      <c r="L139" s="59"/>
      <c r="M139" s="132"/>
      <c r="N139" s="53"/>
      <c r="O139" s="59"/>
      <c r="P139" s="113"/>
      <c r="Q139" s="51"/>
    </row>
    <row r="140" spans="1:17" x14ac:dyDescent="0.25">
      <c r="A140" s="2"/>
      <c r="B140" s="100" t="s">
        <v>1039</v>
      </c>
      <c r="C140" s="114"/>
      <c r="D140" s="162"/>
      <c r="E140" s="53"/>
      <c r="F140" s="59"/>
      <c r="G140" s="120"/>
      <c r="H140" s="115"/>
      <c r="I140" s="59"/>
      <c r="J140" s="53"/>
      <c r="K140" s="59"/>
      <c r="L140" s="59"/>
      <c r="M140" s="132"/>
      <c r="N140" s="53"/>
      <c r="O140" s="59"/>
      <c r="P140" s="113"/>
      <c r="Q140" s="51"/>
    </row>
    <row r="141" spans="1:17" x14ac:dyDescent="0.25">
      <c r="A141" s="2"/>
      <c r="B141" s="100" t="s">
        <v>869</v>
      </c>
      <c r="C141" s="114"/>
      <c r="D141" s="162"/>
      <c r="E141" s="53"/>
      <c r="F141" s="59"/>
      <c r="G141" s="120"/>
      <c r="H141" s="115"/>
      <c r="I141" s="59"/>
      <c r="J141" s="53"/>
      <c r="K141" s="59"/>
      <c r="L141" s="59"/>
      <c r="M141" s="132"/>
      <c r="N141" s="53"/>
      <c r="O141" s="59"/>
      <c r="P141" s="113"/>
      <c r="Q141" s="51"/>
    </row>
    <row r="142" spans="1:17" x14ac:dyDescent="0.25">
      <c r="A142" s="2"/>
      <c r="B142" s="100" t="s">
        <v>870</v>
      </c>
      <c r="C142" s="114"/>
      <c r="D142" s="162"/>
      <c r="E142" s="53"/>
      <c r="F142" s="59"/>
      <c r="G142" s="120"/>
      <c r="H142" s="115"/>
      <c r="I142" s="59"/>
      <c r="J142" s="53"/>
      <c r="K142" s="59"/>
      <c r="L142" s="59"/>
      <c r="M142" s="132"/>
      <c r="N142" s="53"/>
      <c r="O142" s="59"/>
      <c r="P142" s="113"/>
      <c r="Q142" s="51"/>
    </row>
    <row r="143" spans="1:17" x14ac:dyDescent="0.25">
      <c r="A143" s="2"/>
      <c r="B143" s="100" t="s">
        <v>1087</v>
      </c>
      <c r="C143" s="114"/>
      <c r="D143" s="162"/>
      <c r="E143" s="53"/>
      <c r="F143" s="59"/>
      <c r="G143" s="120"/>
      <c r="H143" s="115"/>
      <c r="I143" s="59"/>
      <c r="J143" s="53"/>
      <c r="K143" s="59"/>
      <c r="L143" s="59"/>
      <c r="M143" s="132"/>
      <c r="N143" s="53"/>
      <c r="O143" s="59"/>
      <c r="P143" s="113"/>
      <c r="Q143" s="51"/>
    </row>
    <row r="144" spans="1:17" x14ac:dyDescent="0.25">
      <c r="A144" s="2"/>
      <c r="B144" s="100" t="s">
        <v>1088</v>
      </c>
      <c r="C144" s="114"/>
      <c r="D144" s="162"/>
      <c r="E144" s="53"/>
      <c r="F144" s="59"/>
      <c r="G144" s="120"/>
      <c r="H144" s="115"/>
      <c r="I144" s="59"/>
      <c r="J144" s="53"/>
      <c r="K144" s="59"/>
      <c r="L144" s="59"/>
      <c r="M144" s="132"/>
      <c r="N144" s="53"/>
      <c r="O144" s="59"/>
      <c r="P144" s="113"/>
      <c r="Q144" s="51"/>
    </row>
    <row r="145" spans="1:17" x14ac:dyDescent="0.25">
      <c r="A145" s="2"/>
      <c r="B145" s="100" t="s">
        <v>1089</v>
      </c>
      <c r="C145" s="114"/>
      <c r="D145" s="162"/>
      <c r="E145" s="53"/>
      <c r="F145" s="59"/>
      <c r="G145" s="120"/>
      <c r="H145" s="115"/>
      <c r="I145" s="59"/>
      <c r="J145" s="53"/>
      <c r="K145" s="59"/>
      <c r="L145" s="59"/>
      <c r="M145" s="132"/>
      <c r="N145" s="53"/>
      <c r="O145" s="59"/>
      <c r="P145" s="113"/>
      <c r="Q145" s="51"/>
    </row>
    <row r="146" spans="1:17" x14ac:dyDescent="0.25">
      <c r="A146" s="2"/>
      <c r="B146" s="100" t="s">
        <v>1090</v>
      </c>
      <c r="C146" s="114"/>
      <c r="D146" s="162"/>
      <c r="E146" s="53"/>
      <c r="F146" s="59"/>
      <c r="G146" s="120"/>
      <c r="H146" s="115"/>
      <c r="I146" s="59"/>
      <c r="J146" s="53"/>
      <c r="K146" s="59"/>
      <c r="L146" s="59"/>
      <c r="M146" s="132"/>
      <c r="N146" s="53"/>
      <c r="O146" s="59"/>
      <c r="P146" s="113"/>
      <c r="Q146" s="51"/>
    </row>
    <row r="147" spans="1:17" x14ac:dyDescent="0.25">
      <c r="A147" s="2"/>
      <c r="B147" s="100" t="s">
        <v>871</v>
      </c>
      <c r="C147" s="114"/>
      <c r="D147" s="162"/>
      <c r="E147" s="53"/>
      <c r="F147" s="59"/>
      <c r="G147" s="120"/>
      <c r="H147" s="115"/>
      <c r="I147" s="59"/>
      <c r="J147" s="53"/>
      <c r="K147" s="59"/>
      <c r="L147" s="59"/>
      <c r="M147" s="132"/>
      <c r="N147" s="53"/>
      <c r="O147" s="59"/>
      <c r="P147" s="113"/>
      <c r="Q147" s="51"/>
    </row>
    <row r="148" spans="1:17" x14ac:dyDescent="0.25">
      <c r="A148" s="2"/>
      <c r="B148" s="100" t="s">
        <v>872</v>
      </c>
      <c r="C148" s="114"/>
      <c r="D148" s="162"/>
      <c r="E148" s="53"/>
      <c r="F148" s="59"/>
      <c r="G148" s="120"/>
      <c r="H148" s="115"/>
      <c r="I148" s="59"/>
      <c r="J148" s="53"/>
      <c r="K148" s="59"/>
      <c r="L148" s="59"/>
      <c r="M148" s="132"/>
      <c r="N148" s="53"/>
      <c r="O148" s="59"/>
      <c r="P148" s="113"/>
      <c r="Q148" s="51"/>
    </row>
    <row r="149" spans="1:17" x14ac:dyDescent="0.25">
      <c r="A149" s="2"/>
      <c r="B149" s="100" t="s">
        <v>1278</v>
      </c>
      <c r="C149" s="114"/>
      <c r="D149" s="162"/>
      <c r="E149" s="53"/>
      <c r="F149" s="59"/>
      <c r="G149" s="120"/>
      <c r="H149" s="115"/>
      <c r="I149" s="59"/>
      <c r="J149" s="53"/>
      <c r="K149" s="59"/>
      <c r="L149" s="59"/>
      <c r="M149" s="132"/>
      <c r="N149" s="53"/>
      <c r="O149" s="59"/>
      <c r="P149" s="113"/>
      <c r="Q149" s="51"/>
    </row>
    <row r="150" spans="1:17" x14ac:dyDescent="0.25">
      <c r="A150" s="2"/>
      <c r="B150" s="100" t="s">
        <v>1279</v>
      </c>
      <c r="C150" s="114"/>
      <c r="D150" s="162"/>
      <c r="E150" s="53"/>
      <c r="F150" s="59"/>
      <c r="G150" s="120"/>
      <c r="H150" s="115"/>
      <c r="I150" s="59"/>
      <c r="J150" s="53"/>
      <c r="K150" s="59"/>
      <c r="L150" s="59"/>
      <c r="M150" s="132"/>
      <c r="N150" s="53"/>
      <c r="O150" s="59"/>
      <c r="P150" s="113"/>
      <c r="Q150" s="51"/>
    </row>
    <row r="151" spans="1:17" ht="24.9" customHeight="1" x14ac:dyDescent="0.25">
      <c r="A151" s="2"/>
      <c r="B151" s="98" t="s">
        <v>1108</v>
      </c>
      <c r="C151" s="114"/>
      <c r="D151" s="162"/>
      <c r="E151" s="53"/>
      <c r="F151" s="59"/>
      <c r="G151" s="120"/>
      <c r="H151" s="115"/>
      <c r="I151" s="59"/>
      <c r="J151" s="53"/>
      <c r="K151" s="59"/>
      <c r="L151" s="59"/>
      <c r="M151" s="132"/>
      <c r="N151" s="53"/>
      <c r="O151" s="59"/>
      <c r="P151" s="113"/>
      <c r="Q151" s="51"/>
    </row>
    <row r="152" spans="1:17" x14ac:dyDescent="0.25">
      <c r="A152" s="2"/>
      <c r="B152" s="105" t="s">
        <v>1392</v>
      </c>
      <c r="C152" s="114"/>
      <c r="D152" s="162"/>
      <c r="E152" s="53"/>
      <c r="F152" s="59"/>
      <c r="G152" s="120"/>
      <c r="H152" s="115"/>
      <c r="I152" s="59"/>
      <c r="J152" s="53"/>
      <c r="K152" s="59"/>
      <c r="L152" s="59"/>
      <c r="M152" s="132"/>
      <c r="N152" s="53"/>
      <c r="O152" s="59"/>
      <c r="P152" s="113"/>
      <c r="Q152" s="51"/>
    </row>
    <row r="153" spans="1:17" x14ac:dyDescent="0.25">
      <c r="A153" s="19">
        <v>5</v>
      </c>
      <c r="B153" s="30" t="s">
        <v>968</v>
      </c>
      <c r="C153" s="114">
        <f>+Q153*0.05</f>
        <v>1234.5248346560838</v>
      </c>
      <c r="D153" s="162">
        <f t="shared" ref="D153" si="12">C153/8</f>
        <v>154.31560433201048</v>
      </c>
      <c r="E153" s="53">
        <f>+Q153*0.075</f>
        <v>1851.7872519841253</v>
      </c>
      <c r="F153" s="163">
        <f t="shared" ref="F153" si="13">E153/8</f>
        <v>231.47340649801566</v>
      </c>
      <c r="G153" s="120">
        <f>+Q153*0.105</f>
        <v>2592.5021527777758</v>
      </c>
      <c r="H153" s="162">
        <f t="shared" ref="H153" si="14">G153/8</f>
        <v>324.06276909722197</v>
      </c>
      <c r="I153" s="59">
        <f>+Q153*1.04</f>
        <v>25678.116560846542</v>
      </c>
      <c r="J153" s="53">
        <f>+I153*0.075</f>
        <v>1925.8587420634906</v>
      </c>
      <c r="K153" s="59">
        <f>I153/8</f>
        <v>3209.7645701058177</v>
      </c>
      <c r="L153" s="59">
        <f>J153/8</f>
        <v>240.73234275793632</v>
      </c>
      <c r="M153" s="132">
        <f>+I153*1.045</f>
        <v>26833.631806084635</v>
      </c>
      <c r="N153" s="53">
        <f>+M153*0.055</f>
        <v>1475.8497493346549</v>
      </c>
      <c r="O153" s="59">
        <f>M153/8</f>
        <v>3354.2039757605794</v>
      </c>
      <c r="P153" s="115">
        <f>N153/8</f>
        <v>184.48121866683186</v>
      </c>
      <c r="Q153" s="51">
        <v>24690.496693121673</v>
      </c>
    </row>
    <row r="154" spans="1:17" ht="39.75" customHeight="1" x14ac:dyDescent="0.25">
      <c r="A154" s="2"/>
      <c r="B154" s="103" t="s">
        <v>983</v>
      </c>
      <c r="C154" s="114"/>
      <c r="D154" s="162"/>
      <c r="E154" s="53"/>
      <c r="F154" s="59"/>
      <c r="G154" s="120"/>
      <c r="H154" s="115"/>
      <c r="I154" s="59"/>
      <c r="J154" s="53"/>
      <c r="K154" s="59"/>
      <c r="L154" s="59"/>
      <c r="M154" s="132"/>
      <c r="N154" s="53"/>
      <c r="O154" s="59"/>
      <c r="P154" s="113"/>
      <c r="Q154" s="51"/>
    </row>
    <row r="155" spans="1:17" x14ac:dyDescent="0.25">
      <c r="A155" s="2"/>
      <c r="B155" s="100" t="s">
        <v>427</v>
      </c>
      <c r="C155" s="114"/>
      <c r="D155" s="162"/>
      <c r="E155" s="53"/>
      <c r="F155" s="59"/>
      <c r="G155" s="120"/>
      <c r="H155" s="115"/>
      <c r="I155" s="59"/>
      <c r="J155" s="53"/>
      <c r="K155" s="59"/>
      <c r="L155" s="59"/>
      <c r="M155" s="132"/>
      <c r="N155" s="53"/>
      <c r="O155" s="59"/>
      <c r="P155" s="113"/>
      <c r="Q155" s="51"/>
    </row>
    <row r="156" spans="1:17" x14ac:dyDescent="0.25">
      <c r="A156" s="2"/>
      <c r="B156" s="100" t="s">
        <v>428</v>
      </c>
      <c r="C156" s="114"/>
      <c r="D156" s="162"/>
      <c r="E156" s="53"/>
      <c r="F156" s="59"/>
      <c r="G156" s="120"/>
      <c r="H156" s="115"/>
      <c r="I156" s="59"/>
      <c r="J156" s="53"/>
      <c r="K156" s="59"/>
      <c r="L156" s="59"/>
      <c r="M156" s="132"/>
      <c r="N156" s="53"/>
      <c r="O156" s="59"/>
      <c r="P156" s="113"/>
      <c r="Q156" s="51"/>
    </row>
    <row r="157" spans="1:17" x14ac:dyDescent="0.25">
      <c r="A157" s="2"/>
      <c r="B157" s="100" t="s">
        <v>429</v>
      </c>
      <c r="C157" s="114"/>
      <c r="D157" s="162"/>
      <c r="E157" s="53"/>
      <c r="F157" s="59"/>
      <c r="G157" s="120"/>
      <c r="H157" s="115"/>
      <c r="I157" s="59"/>
      <c r="J157" s="53"/>
      <c r="K157" s="59"/>
      <c r="L157" s="59"/>
      <c r="M157" s="132"/>
      <c r="N157" s="53"/>
      <c r="O157" s="59"/>
      <c r="P157" s="113"/>
      <c r="Q157" s="51"/>
    </row>
    <row r="158" spans="1:17" x14ac:dyDescent="0.25">
      <c r="A158" s="2"/>
      <c r="B158" s="100" t="s">
        <v>430</v>
      </c>
      <c r="C158" s="114"/>
      <c r="D158" s="162"/>
      <c r="E158" s="53"/>
      <c r="F158" s="59"/>
      <c r="G158" s="120"/>
      <c r="H158" s="115"/>
      <c r="I158" s="59"/>
      <c r="J158" s="53"/>
      <c r="K158" s="59"/>
      <c r="L158" s="59"/>
      <c r="M158" s="132"/>
      <c r="N158" s="53"/>
      <c r="O158" s="59"/>
      <c r="P158" s="113"/>
      <c r="Q158" s="51"/>
    </row>
    <row r="159" spans="1:17" x14ac:dyDescent="0.25">
      <c r="A159" s="2"/>
      <c r="B159" s="100" t="s">
        <v>431</v>
      </c>
      <c r="C159" s="114"/>
      <c r="D159" s="162"/>
      <c r="E159" s="53"/>
      <c r="F159" s="59"/>
      <c r="G159" s="120"/>
      <c r="H159" s="115"/>
      <c r="I159" s="59"/>
      <c r="J159" s="53"/>
      <c r="K159" s="59"/>
      <c r="L159" s="59"/>
      <c r="M159" s="132"/>
      <c r="N159" s="53"/>
      <c r="O159" s="59"/>
      <c r="P159" s="113"/>
      <c r="Q159" s="51"/>
    </row>
    <row r="160" spans="1:17" x14ac:dyDescent="0.25">
      <c r="A160" s="2"/>
      <c r="B160" s="100" t="s">
        <v>432</v>
      </c>
      <c r="C160" s="114"/>
      <c r="D160" s="162"/>
      <c r="E160" s="53"/>
      <c r="F160" s="59"/>
      <c r="G160" s="120"/>
      <c r="H160" s="115"/>
      <c r="I160" s="59"/>
      <c r="J160" s="53"/>
      <c r="K160" s="59"/>
      <c r="L160" s="59"/>
      <c r="M160" s="132"/>
      <c r="N160" s="53"/>
      <c r="O160" s="59"/>
      <c r="P160" s="113"/>
      <c r="Q160" s="51"/>
    </row>
    <row r="161" spans="1:17" x14ac:dyDescent="0.25">
      <c r="A161" s="2"/>
      <c r="B161" s="100" t="s">
        <v>433</v>
      </c>
      <c r="C161" s="114"/>
      <c r="D161" s="162"/>
      <c r="E161" s="53"/>
      <c r="F161" s="59"/>
      <c r="G161" s="120"/>
      <c r="H161" s="115"/>
      <c r="I161" s="59"/>
      <c r="J161" s="53"/>
      <c r="K161" s="59"/>
      <c r="L161" s="59"/>
      <c r="M161" s="132"/>
      <c r="N161" s="53"/>
      <c r="O161" s="59"/>
      <c r="P161" s="113"/>
      <c r="Q161" s="51"/>
    </row>
    <row r="162" spans="1:17" x14ac:dyDescent="0.25">
      <c r="A162" s="2"/>
      <c r="B162" s="100" t="s">
        <v>434</v>
      </c>
      <c r="C162" s="114"/>
      <c r="D162" s="162"/>
      <c r="E162" s="53"/>
      <c r="F162" s="59"/>
      <c r="G162" s="120"/>
      <c r="H162" s="115"/>
      <c r="I162" s="59"/>
      <c r="J162" s="53"/>
      <c r="K162" s="59"/>
      <c r="L162" s="59"/>
      <c r="M162" s="132"/>
      <c r="N162" s="53"/>
      <c r="O162" s="59"/>
      <c r="P162" s="113"/>
      <c r="Q162" s="51"/>
    </row>
    <row r="163" spans="1:17" x14ac:dyDescent="0.25">
      <c r="A163" s="2"/>
      <c r="B163" s="100" t="s">
        <v>435</v>
      </c>
      <c r="C163" s="114"/>
      <c r="D163" s="162"/>
      <c r="E163" s="53"/>
      <c r="F163" s="59"/>
      <c r="G163" s="120"/>
      <c r="H163" s="115"/>
      <c r="I163" s="59"/>
      <c r="J163" s="53"/>
      <c r="K163" s="59"/>
      <c r="L163" s="59"/>
      <c r="M163" s="132"/>
      <c r="N163" s="53"/>
      <c r="O163" s="59"/>
      <c r="P163" s="113"/>
      <c r="Q163" s="51"/>
    </row>
    <row r="164" spans="1:17" x14ac:dyDescent="0.25">
      <c r="A164" s="2"/>
      <c r="B164" s="100" t="s">
        <v>436</v>
      </c>
      <c r="C164" s="114"/>
      <c r="D164" s="162"/>
      <c r="E164" s="53"/>
      <c r="F164" s="59"/>
      <c r="G164" s="120"/>
      <c r="H164" s="115"/>
      <c r="I164" s="59"/>
      <c r="J164" s="53"/>
      <c r="K164" s="59"/>
      <c r="L164" s="59"/>
      <c r="M164" s="132"/>
      <c r="N164" s="53"/>
      <c r="O164" s="59"/>
      <c r="P164" s="113"/>
      <c r="Q164" s="51"/>
    </row>
    <row r="165" spans="1:17" x14ac:dyDescent="0.25">
      <c r="A165" s="2"/>
      <c r="B165" s="100" t="s">
        <v>437</v>
      </c>
      <c r="C165" s="114"/>
      <c r="D165" s="162"/>
      <c r="E165" s="53"/>
      <c r="F165" s="59"/>
      <c r="G165" s="120"/>
      <c r="H165" s="115"/>
      <c r="I165" s="59"/>
      <c r="J165" s="53"/>
      <c r="K165" s="59"/>
      <c r="L165" s="59"/>
      <c r="M165" s="132"/>
      <c r="N165" s="53"/>
      <c r="O165" s="59"/>
      <c r="P165" s="113"/>
      <c r="Q165" s="51"/>
    </row>
    <row r="166" spans="1:17" x14ac:dyDescent="0.25">
      <c r="A166" s="19">
        <v>6</v>
      </c>
      <c r="B166" s="30" t="s">
        <v>970</v>
      </c>
      <c r="C166" s="114">
        <f>+Q166*0.05</f>
        <v>1171.95189994773</v>
      </c>
      <c r="D166" s="162">
        <f t="shared" ref="D166" si="15">C166/8</f>
        <v>146.49398749346625</v>
      </c>
      <c r="E166" s="53">
        <f>+Q166*0.075</f>
        <v>1757.9278499215948</v>
      </c>
      <c r="F166" s="163">
        <f t="shared" ref="F166" si="16">E166/8</f>
        <v>219.74098124019935</v>
      </c>
      <c r="G166" s="120">
        <f>+Q166*0.105</f>
        <v>2461.0989898902326</v>
      </c>
      <c r="H166" s="162">
        <f t="shared" ref="H166" si="17">G166/8</f>
        <v>307.63737373627907</v>
      </c>
      <c r="I166" s="59">
        <f>+Q166*1.04</f>
        <v>24376.599518912783</v>
      </c>
      <c r="J166" s="53">
        <f>+I166*0.075</f>
        <v>1828.2449639184586</v>
      </c>
      <c r="K166" s="59">
        <f>I166/8</f>
        <v>3047.0749398640978</v>
      </c>
      <c r="L166" s="59">
        <f>J166/8</f>
        <v>228.53062048980732</v>
      </c>
      <c r="M166" s="132">
        <f>+I166*1.045</f>
        <v>25473.546497263855</v>
      </c>
      <c r="N166" s="53">
        <f>+M166*0.055</f>
        <v>1401.045057349512</v>
      </c>
      <c r="O166" s="59">
        <f>M166/8</f>
        <v>3184.1933121579818</v>
      </c>
      <c r="P166" s="115">
        <f>N166/8</f>
        <v>175.130632168689</v>
      </c>
      <c r="Q166" s="51">
        <v>23439.037998954598</v>
      </c>
    </row>
    <row r="167" spans="1:17" ht="27" customHeight="1" x14ac:dyDescent="0.25">
      <c r="A167" s="2"/>
      <c r="B167" s="103" t="s">
        <v>1251</v>
      </c>
      <c r="C167" s="114"/>
      <c r="D167" s="162"/>
      <c r="E167" s="53"/>
      <c r="F167" s="59"/>
      <c r="G167" s="120"/>
      <c r="H167" s="115"/>
      <c r="I167" s="59"/>
      <c r="J167" s="53"/>
      <c r="K167" s="59"/>
      <c r="L167" s="59"/>
      <c r="M167" s="132"/>
      <c r="N167" s="53"/>
      <c r="O167" s="59"/>
      <c r="P167" s="113"/>
      <c r="Q167" s="51"/>
    </row>
    <row r="168" spans="1:17" x14ac:dyDescent="0.25">
      <c r="A168" s="2"/>
      <c r="B168" s="100" t="s">
        <v>263</v>
      </c>
      <c r="C168" s="114"/>
      <c r="D168" s="162"/>
      <c r="E168" s="53"/>
      <c r="F168" s="59"/>
      <c r="G168" s="120"/>
      <c r="H168" s="115"/>
      <c r="I168" s="59"/>
      <c r="J168" s="53"/>
      <c r="K168" s="59"/>
      <c r="L168" s="59"/>
      <c r="M168" s="132"/>
      <c r="N168" s="53"/>
      <c r="O168" s="59"/>
      <c r="P168" s="113"/>
      <c r="Q168" s="51"/>
    </row>
    <row r="169" spans="1:17" x14ac:dyDescent="0.25">
      <c r="A169" s="2"/>
      <c r="B169" s="100" t="s">
        <v>428</v>
      </c>
      <c r="C169" s="114"/>
      <c r="D169" s="162"/>
      <c r="E169" s="53"/>
      <c r="F169" s="59"/>
      <c r="G169" s="120"/>
      <c r="H169" s="115"/>
      <c r="I169" s="59"/>
      <c r="J169" s="53"/>
      <c r="K169" s="59"/>
      <c r="L169" s="59"/>
      <c r="M169" s="132"/>
      <c r="N169" s="53"/>
      <c r="O169" s="59"/>
      <c r="P169" s="113"/>
      <c r="Q169" s="51"/>
    </row>
    <row r="170" spans="1:17" x14ac:dyDescent="0.25">
      <c r="A170" s="2"/>
      <c r="B170" s="100" t="s">
        <v>429</v>
      </c>
      <c r="C170" s="114"/>
      <c r="D170" s="162"/>
      <c r="E170" s="53"/>
      <c r="F170" s="59"/>
      <c r="G170" s="120"/>
      <c r="H170" s="115"/>
      <c r="I170" s="59"/>
      <c r="J170" s="53"/>
      <c r="K170" s="59"/>
      <c r="L170" s="59"/>
      <c r="M170" s="132"/>
      <c r="N170" s="53"/>
      <c r="O170" s="59"/>
      <c r="P170" s="113"/>
      <c r="Q170" s="51"/>
    </row>
    <row r="171" spans="1:17" x14ac:dyDescent="0.25">
      <c r="A171" s="2"/>
      <c r="B171" s="100" t="s">
        <v>430</v>
      </c>
      <c r="C171" s="114"/>
      <c r="D171" s="162"/>
      <c r="E171" s="53"/>
      <c r="F171" s="59"/>
      <c r="G171" s="120"/>
      <c r="H171" s="115"/>
      <c r="I171" s="59"/>
      <c r="J171" s="53"/>
      <c r="K171" s="59"/>
      <c r="L171" s="59"/>
      <c r="M171" s="132"/>
      <c r="N171" s="53"/>
      <c r="O171" s="59"/>
      <c r="P171" s="113"/>
      <c r="Q171" s="51"/>
    </row>
    <row r="172" spans="1:17" x14ac:dyDescent="0.25">
      <c r="A172" s="2"/>
      <c r="B172" s="100" t="s">
        <v>431</v>
      </c>
      <c r="C172" s="114"/>
      <c r="D172" s="162"/>
      <c r="E172" s="53"/>
      <c r="F172" s="59"/>
      <c r="G172" s="120"/>
      <c r="H172" s="115"/>
      <c r="I172" s="59"/>
      <c r="J172" s="53"/>
      <c r="K172" s="59"/>
      <c r="L172" s="59"/>
      <c r="M172" s="132"/>
      <c r="N172" s="53"/>
      <c r="O172" s="59"/>
      <c r="P172" s="113"/>
      <c r="Q172" s="51"/>
    </row>
    <row r="173" spans="1:17" x14ac:dyDescent="0.25">
      <c r="A173" s="2"/>
      <c r="B173" s="100" t="s">
        <v>432</v>
      </c>
      <c r="C173" s="114"/>
      <c r="D173" s="162"/>
      <c r="E173" s="53"/>
      <c r="F173" s="59"/>
      <c r="G173" s="120"/>
      <c r="H173" s="115"/>
      <c r="I173" s="59"/>
      <c r="J173" s="53"/>
      <c r="K173" s="59"/>
      <c r="L173" s="59"/>
      <c r="M173" s="132"/>
      <c r="N173" s="53"/>
      <c r="O173" s="59"/>
      <c r="P173" s="113"/>
      <c r="Q173" s="51"/>
    </row>
    <row r="174" spans="1:17" x14ac:dyDescent="0.25">
      <c r="A174" s="2"/>
      <c r="B174" s="100" t="s">
        <v>433</v>
      </c>
      <c r="C174" s="114"/>
      <c r="D174" s="162"/>
      <c r="E174" s="53"/>
      <c r="F174" s="59"/>
      <c r="G174" s="120"/>
      <c r="H174" s="115"/>
      <c r="I174" s="59"/>
      <c r="J174" s="53"/>
      <c r="K174" s="59"/>
      <c r="L174" s="59"/>
      <c r="M174" s="132"/>
      <c r="N174" s="53"/>
      <c r="O174" s="59"/>
      <c r="P174" s="113"/>
      <c r="Q174" s="51"/>
    </row>
    <row r="175" spans="1:17" x14ac:dyDescent="0.25">
      <c r="A175" s="2"/>
      <c r="B175" s="100" t="s">
        <v>434</v>
      </c>
      <c r="C175" s="114"/>
      <c r="D175" s="162"/>
      <c r="E175" s="53"/>
      <c r="F175" s="59"/>
      <c r="G175" s="120"/>
      <c r="H175" s="115"/>
      <c r="I175" s="59"/>
      <c r="J175" s="53"/>
      <c r="K175" s="59"/>
      <c r="L175" s="59"/>
      <c r="M175" s="132"/>
      <c r="N175" s="53"/>
      <c r="O175" s="59"/>
      <c r="P175" s="113"/>
      <c r="Q175" s="51"/>
    </row>
    <row r="176" spans="1:17" x14ac:dyDescent="0.25">
      <c r="A176" s="2"/>
      <c r="B176" s="100" t="s">
        <v>435</v>
      </c>
      <c r="C176" s="114"/>
      <c r="D176" s="162"/>
      <c r="E176" s="53"/>
      <c r="F176" s="59"/>
      <c r="G176" s="120"/>
      <c r="H176" s="115"/>
      <c r="I176" s="59"/>
      <c r="J176" s="53"/>
      <c r="K176" s="59"/>
      <c r="L176" s="59"/>
      <c r="M176" s="132"/>
      <c r="N176" s="53"/>
      <c r="O176" s="59"/>
      <c r="P176" s="113"/>
      <c r="Q176" s="51"/>
    </row>
    <row r="177" spans="1:17" x14ac:dyDescent="0.25">
      <c r="A177" s="2"/>
      <c r="B177" s="100" t="s">
        <v>436</v>
      </c>
      <c r="C177" s="114"/>
      <c r="D177" s="162"/>
      <c r="E177" s="53"/>
      <c r="F177" s="59"/>
      <c r="G177" s="120"/>
      <c r="H177" s="115"/>
      <c r="I177" s="59"/>
      <c r="J177" s="53"/>
      <c r="K177" s="59"/>
      <c r="L177" s="59"/>
      <c r="M177" s="132"/>
      <c r="N177" s="53"/>
      <c r="O177" s="59"/>
      <c r="P177" s="113"/>
      <c r="Q177" s="51"/>
    </row>
    <row r="178" spans="1:17" x14ac:dyDescent="0.25">
      <c r="A178" s="2"/>
      <c r="B178" s="100" t="s">
        <v>437</v>
      </c>
      <c r="C178" s="114"/>
      <c r="D178" s="162"/>
      <c r="E178" s="53"/>
      <c r="F178" s="59"/>
      <c r="G178" s="120"/>
      <c r="H178" s="115"/>
      <c r="I178" s="59"/>
      <c r="J178" s="53"/>
      <c r="K178" s="59"/>
      <c r="L178" s="59"/>
      <c r="M178" s="132"/>
      <c r="N178" s="53"/>
      <c r="O178" s="59"/>
      <c r="P178" s="113"/>
      <c r="Q178" s="51"/>
    </row>
    <row r="179" spans="1:17" x14ac:dyDescent="0.25">
      <c r="A179" s="2"/>
      <c r="B179" s="105" t="s">
        <v>459</v>
      </c>
      <c r="C179" s="114"/>
      <c r="D179" s="162"/>
      <c r="E179" s="53"/>
      <c r="F179" s="59"/>
      <c r="G179" s="120"/>
      <c r="H179" s="115"/>
      <c r="I179" s="59"/>
      <c r="J179" s="53"/>
      <c r="K179" s="59"/>
      <c r="L179" s="59"/>
      <c r="M179" s="132"/>
      <c r="N179" s="53"/>
      <c r="O179" s="59"/>
      <c r="P179" s="113"/>
      <c r="Q179" s="51"/>
    </row>
    <row r="180" spans="1:17" x14ac:dyDescent="0.25">
      <c r="A180" s="19">
        <v>7</v>
      </c>
      <c r="B180" s="30" t="s">
        <v>653</v>
      </c>
      <c r="C180" s="114">
        <f>+Q180*0.05</f>
        <v>1324.1994907117196</v>
      </c>
      <c r="D180" s="162">
        <f t="shared" ref="D180" si="18">C180/8</f>
        <v>165.52493633896495</v>
      </c>
      <c r="E180" s="53">
        <f>+Q180*0.075</f>
        <v>1986.2992360675789</v>
      </c>
      <c r="F180" s="163">
        <f t="shared" ref="F180" si="19">E180/8</f>
        <v>248.28740450844737</v>
      </c>
      <c r="G180" s="120">
        <f>+Q180*0.105</f>
        <v>2780.8189304946109</v>
      </c>
      <c r="H180" s="162">
        <f t="shared" ref="H180" si="20">G180/8</f>
        <v>347.60236631182636</v>
      </c>
      <c r="I180" s="59">
        <f>+Q180*1.04</f>
        <v>27543.349406803765</v>
      </c>
      <c r="J180" s="53">
        <f>+I180*0.075</f>
        <v>2065.7512055102825</v>
      </c>
      <c r="K180" s="59">
        <f>I180/8</f>
        <v>3442.9186758504707</v>
      </c>
      <c r="L180" s="59">
        <f>J180/8</f>
        <v>258.21890068878531</v>
      </c>
      <c r="M180" s="132">
        <f>+I180*1.045</f>
        <v>28782.800130109932</v>
      </c>
      <c r="N180" s="53">
        <f>+M180*0.055</f>
        <v>1583.0540071560463</v>
      </c>
      <c r="O180" s="59">
        <f>M180/8</f>
        <v>3597.8500162637415</v>
      </c>
      <c r="P180" s="115">
        <f>N180/8</f>
        <v>197.88175089450579</v>
      </c>
      <c r="Q180" s="51">
        <v>26483.989814234388</v>
      </c>
    </row>
    <row r="181" spans="1:17" ht="27" customHeight="1" x14ac:dyDescent="0.25">
      <c r="A181" s="2"/>
      <c r="B181" s="103" t="s">
        <v>325</v>
      </c>
      <c r="C181" s="114"/>
      <c r="D181" s="162"/>
      <c r="E181" s="53"/>
      <c r="F181" s="59"/>
      <c r="G181" s="120"/>
      <c r="H181" s="115"/>
      <c r="I181" s="59"/>
      <c r="J181" s="53"/>
      <c r="K181" s="59"/>
      <c r="L181" s="59"/>
      <c r="M181" s="132"/>
      <c r="N181" s="53"/>
      <c r="O181" s="59"/>
      <c r="P181" s="113"/>
      <c r="Q181" s="51"/>
    </row>
    <row r="182" spans="1:17" x14ac:dyDescent="0.25">
      <c r="A182" s="19">
        <v>8</v>
      </c>
      <c r="B182" s="30" t="s">
        <v>968</v>
      </c>
      <c r="C182" s="114">
        <f>+Q182*0.05</f>
        <v>1234.5248346560838</v>
      </c>
      <c r="D182" s="162">
        <f t="shared" ref="D182" si="21">C182/8</f>
        <v>154.31560433201048</v>
      </c>
      <c r="E182" s="53">
        <f>+Q182*0.075</f>
        <v>1851.7872519841253</v>
      </c>
      <c r="F182" s="163">
        <f t="shared" ref="F182" si="22">E182/8</f>
        <v>231.47340649801566</v>
      </c>
      <c r="G182" s="120">
        <f>+Q182*0.105</f>
        <v>2592.5021527777758</v>
      </c>
      <c r="H182" s="162">
        <f t="shared" ref="H182" si="23">G182/8</f>
        <v>324.06276909722197</v>
      </c>
      <c r="I182" s="59">
        <f>+Q182*1.04</f>
        <v>25678.116560846542</v>
      </c>
      <c r="J182" s="53">
        <f>+I182*0.075</f>
        <v>1925.8587420634906</v>
      </c>
      <c r="K182" s="59">
        <f>I182/8</f>
        <v>3209.7645701058177</v>
      </c>
      <c r="L182" s="59">
        <f>J182/8</f>
        <v>240.73234275793632</v>
      </c>
      <c r="M182" s="132">
        <f>+I182*1.045</f>
        <v>26833.631806084635</v>
      </c>
      <c r="N182" s="53">
        <f>+M182*0.055</f>
        <v>1475.8497493346549</v>
      </c>
      <c r="O182" s="59">
        <f>M182/8</f>
        <v>3354.2039757605794</v>
      </c>
      <c r="P182" s="115">
        <f>N182/8</f>
        <v>184.48121866683186</v>
      </c>
      <c r="Q182" s="51">
        <v>24690.496693121673</v>
      </c>
    </row>
    <row r="183" spans="1:17" ht="27" customHeight="1" x14ac:dyDescent="0.25">
      <c r="A183" s="2"/>
      <c r="B183" s="103" t="s">
        <v>326</v>
      </c>
      <c r="C183" s="114"/>
      <c r="D183" s="162"/>
      <c r="E183" s="53"/>
      <c r="F183" s="59"/>
      <c r="G183" s="120"/>
      <c r="H183" s="115"/>
      <c r="I183" s="59"/>
      <c r="J183" s="53"/>
      <c r="K183" s="59"/>
      <c r="L183" s="59"/>
      <c r="M183" s="132"/>
      <c r="N183" s="53"/>
      <c r="O183" s="59"/>
      <c r="P183" s="113"/>
      <c r="Q183" s="51"/>
    </row>
    <row r="184" spans="1:17" ht="25.5" customHeight="1" x14ac:dyDescent="0.25">
      <c r="A184" s="2"/>
      <c r="B184" s="103" t="s">
        <v>402</v>
      </c>
      <c r="C184" s="114"/>
      <c r="D184" s="162"/>
      <c r="E184" s="53"/>
      <c r="F184" s="59"/>
      <c r="G184" s="120"/>
      <c r="H184" s="115"/>
      <c r="I184" s="59"/>
      <c r="J184" s="53"/>
      <c r="K184" s="59"/>
      <c r="L184" s="59"/>
      <c r="M184" s="132"/>
      <c r="N184" s="53"/>
      <c r="O184" s="59"/>
      <c r="P184" s="113"/>
      <c r="Q184" s="51"/>
    </row>
    <row r="185" spans="1:17" x14ac:dyDescent="0.25">
      <c r="A185" s="2"/>
      <c r="B185" s="105" t="s">
        <v>403</v>
      </c>
      <c r="C185" s="114"/>
      <c r="D185" s="162"/>
      <c r="E185" s="53"/>
      <c r="F185" s="59"/>
      <c r="G185" s="120"/>
      <c r="H185" s="115"/>
      <c r="I185" s="59"/>
      <c r="J185" s="53"/>
      <c r="K185" s="59"/>
      <c r="L185" s="59"/>
      <c r="M185" s="132"/>
      <c r="N185" s="53"/>
      <c r="O185" s="59"/>
      <c r="P185" s="113"/>
      <c r="Q185" s="51"/>
    </row>
    <row r="186" spans="1:17" x14ac:dyDescent="0.25">
      <c r="A186" s="19">
        <v>9</v>
      </c>
      <c r="B186" s="30" t="s">
        <v>653</v>
      </c>
      <c r="C186" s="114">
        <f>+Q186*0.05</f>
        <v>1324.1994907117196</v>
      </c>
      <c r="D186" s="162">
        <f t="shared" ref="D186:D187" si="24">C186/8</f>
        <v>165.52493633896495</v>
      </c>
      <c r="E186" s="53">
        <f>+Q186*0.075</f>
        <v>1986.2992360675789</v>
      </c>
      <c r="F186" s="163">
        <f t="shared" ref="F186:F187" si="25">E186/8</f>
        <v>248.28740450844737</v>
      </c>
      <c r="G186" s="120">
        <f>+Q186*0.105</f>
        <v>2780.8189304946109</v>
      </c>
      <c r="H186" s="162">
        <f t="shared" ref="H186:H187" si="26">G186/8</f>
        <v>347.60236631182636</v>
      </c>
      <c r="I186" s="59">
        <f>+Q186*1.04</f>
        <v>27543.349406803765</v>
      </c>
      <c r="J186" s="53">
        <f>+I186*0.075</f>
        <v>2065.7512055102825</v>
      </c>
      <c r="K186" s="59">
        <f>I186/8</f>
        <v>3442.9186758504707</v>
      </c>
      <c r="L186" s="59">
        <f>J186/8</f>
        <v>258.21890068878531</v>
      </c>
      <c r="M186" s="132">
        <f>+I186*1.045</f>
        <v>28782.800130109932</v>
      </c>
      <c r="N186" s="53">
        <f>+M186*0.055</f>
        <v>1583.0540071560463</v>
      </c>
      <c r="O186" s="59">
        <f>M186/8</f>
        <v>3597.8500162637415</v>
      </c>
      <c r="P186" s="115">
        <f>N186/8</f>
        <v>197.88175089450579</v>
      </c>
      <c r="Q186" s="51">
        <v>26483.989814234388</v>
      </c>
    </row>
    <row r="187" spans="1:17" x14ac:dyDescent="0.25">
      <c r="A187" s="19">
        <v>10</v>
      </c>
      <c r="B187" s="30" t="s">
        <v>968</v>
      </c>
      <c r="C187" s="114">
        <f>+Q187*0.05</f>
        <v>1234.5248346560838</v>
      </c>
      <c r="D187" s="162">
        <f t="shared" si="24"/>
        <v>154.31560433201048</v>
      </c>
      <c r="E187" s="53">
        <f>+Q187*0.075</f>
        <v>1851.7872519841253</v>
      </c>
      <c r="F187" s="163">
        <f t="shared" si="25"/>
        <v>231.47340649801566</v>
      </c>
      <c r="G187" s="120">
        <f>+Q187*0.105</f>
        <v>2592.5021527777758</v>
      </c>
      <c r="H187" s="162">
        <f t="shared" si="26"/>
        <v>324.06276909722197</v>
      </c>
      <c r="I187" s="59">
        <f>+Q187*1.04</f>
        <v>25678.116560846542</v>
      </c>
      <c r="J187" s="53">
        <f>+I187*0.075</f>
        <v>1925.8587420634906</v>
      </c>
      <c r="K187" s="59">
        <f>I187/8</f>
        <v>3209.7645701058177</v>
      </c>
      <c r="L187" s="59">
        <f>J187/8</f>
        <v>240.73234275793632</v>
      </c>
      <c r="M187" s="132">
        <f>+I187*1.045</f>
        <v>26833.631806084635</v>
      </c>
      <c r="N187" s="53">
        <f>+M187*0.055</f>
        <v>1475.8497493346549</v>
      </c>
      <c r="O187" s="59">
        <f>M187/8</f>
        <v>3354.2039757605794</v>
      </c>
      <c r="P187" s="115">
        <f>N187/8</f>
        <v>184.48121866683186</v>
      </c>
      <c r="Q187" s="51">
        <v>24690.496693121673</v>
      </c>
    </row>
    <row r="188" spans="1:17" x14ac:dyDescent="0.25">
      <c r="A188" s="2"/>
      <c r="B188" s="100" t="s">
        <v>327</v>
      </c>
      <c r="C188" s="114"/>
      <c r="D188" s="162"/>
      <c r="E188" s="53"/>
      <c r="F188" s="59"/>
      <c r="G188" s="120"/>
      <c r="H188" s="115"/>
      <c r="I188" s="59"/>
      <c r="J188" s="53"/>
      <c r="K188" s="59"/>
      <c r="L188" s="59"/>
      <c r="M188" s="132"/>
      <c r="N188" s="53"/>
      <c r="O188" s="59"/>
      <c r="P188" s="113"/>
      <c r="Q188" s="51"/>
    </row>
    <row r="189" spans="1:17" x14ac:dyDescent="0.25">
      <c r="A189" s="2"/>
      <c r="B189" s="100" t="s">
        <v>328</v>
      </c>
      <c r="C189" s="114"/>
      <c r="D189" s="162"/>
      <c r="E189" s="53"/>
      <c r="F189" s="59"/>
      <c r="G189" s="120"/>
      <c r="H189" s="115"/>
      <c r="I189" s="59"/>
      <c r="J189" s="53"/>
      <c r="K189" s="59"/>
      <c r="L189" s="59"/>
      <c r="M189" s="132"/>
      <c r="N189" s="53"/>
      <c r="O189" s="59"/>
      <c r="P189" s="113"/>
      <c r="Q189" s="51"/>
    </row>
    <row r="190" spans="1:17" x14ac:dyDescent="0.25">
      <c r="A190" s="2"/>
      <c r="B190" s="100" t="s">
        <v>329</v>
      </c>
      <c r="C190" s="114"/>
      <c r="D190" s="162"/>
      <c r="E190" s="53"/>
      <c r="F190" s="59"/>
      <c r="G190" s="120"/>
      <c r="H190" s="115"/>
      <c r="I190" s="59"/>
      <c r="J190" s="53"/>
      <c r="K190" s="59"/>
      <c r="L190" s="59"/>
      <c r="M190" s="132"/>
      <c r="N190" s="53"/>
      <c r="O190" s="59"/>
      <c r="P190" s="113"/>
      <c r="Q190" s="51"/>
    </row>
    <row r="191" spans="1:17" x14ac:dyDescent="0.25">
      <c r="A191" s="2"/>
      <c r="B191" s="100" t="s">
        <v>330</v>
      </c>
      <c r="C191" s="114"/>
      <c r="D191" s="162"/>
      <c r="E191" s="53"/>
      <c r="F191" s="59"/>
      <c r="G191" s="120"/>
      <c r="H191" s="115"/>
      <c r="I191" s="59"/>
      <c r="J191" s="53"/>
      <c r="K191" s="59"/>
      <c r="L191" s="59"/>
      <c r="M191" s="132"/>
      <c r="N191" s="53"/>
      <c r="O191" s="59"/>
      <c r="P191" s="113"/>
      <c r="Q191" s="51"/>
    </row>
    <row r="192" spans="1:17" x14ac:dyDescent="0.25">
      <c r="A192" s="19">
        <v>11</v>
      </c>
      <c r="B192" s="30" t="s">
        <v>970</v>
      </c>
      <c r="C192" s="114">
        <f>+Q192*0.05</f>
        <v>1171.95189994773</v>
      </c>
      <c r="D192" s="162">
        <f t="shared" ref="D192" si="27">C192/8</f>
        <v>146.49398749346625</v>
      </c>
      <c r="E192" s="53">
        <f>+Q192*0.075</f>
        <v>1757.9278499215948</v>
      </c>
      <c r="F192" s="163">
        <f t="shared" ref="F192" si="28">E192/8</f>
        <v>219.74098124019935</v>
      </c>
      <c r="G192" s="120">
        <f>+Q192*0.105</f>
        <v>2461.0989898902326</v>
      </c>
      <c r="H192" s="162">
        <f t="shared" ref="H192" si="29">G192/8</f>
        <v>307.63737373627907</v>
      </c>
      <c r="I192" s="59">
        <f>+Q192*1.04</f>
        <v>24376.599518912783</v>
      </c>
      <c r="J192" s="53">
        <f>+I192*0.075</f>
        <v>1828.2449639184586</v>
      </c>
      <c r="K192" s="59">
        <f>I192/8</f>
        <v>3047.0749398640978</v>
      </c>
      <c r="L192" s="59">
        <f>J192/8</f>
        <v>228.53062048980732</v>
      </c>
      <c r="M192" s="132">
        <f>+I192*1.045</f>
        <v>25473.546497263855</v>
      </c>
      <c r="N192" s="53">
        <f>+M192*0.055</f>
        <v>1401.045057349512</v>
      </c>
      <c r="O192" s="59">
        <f>M192/8</f>
        <v>3184.1933121579818</v>
      </c>
      <c r="P192" s="115">
        <f>N192/8</f>
        <v>175.130632168689</v>
      </c>
      <c r="Q192" s="51">
        <v>23439.037998954598</v>
      </c>
    </row>
    <row r="193" spans="1:17" x14ac:dyDescent="0.25">
      <c r="A193" s="2"/>
      <c r="B193" s="100" t="s">
        <v>331</v>
      </c>
      <c r="C193" s="114"/>
      <c r="D193" s="162"/>
      <c r="E193" s="53"/>
      <c r="F193" s="59"/>
      <c r="G193" s="120"/>
      <c r="H193" s="115"/>
      <c r="I193" s="59"/>
      <c r="J193" s="53"/>
      <c r="K193" s="59"/>
      <c r="L193" s="59"/>
      <c r="M193" s="132"/>
      <c r="N193" s="53"/>
      <c r="O193" s="59"/>
      <c r="P193" s="113"/>
      <c r="Q193" s="51"/>
    </row>
    <row r="194" spans="1:17" x14ac:dyDescent="0.25">
      <c r="A194" s="2"/>
      <c r="B194" s="100" t="s">
        <v>332</v>
      </c>
      <c r="C194" s="114"/>
      <c r="D194" s="162"/>
      <c r="E194" s="53"/>
      <c r="F194" s="59"/>
      <c r="G194" s="120"/>
      <c r="H194" s="115"/>
      <c r="I194" s="59"/>
      <c r="J194" s="53"/>
      <c r="K194" s="59"/>
      <c r="L194" s="59"/>
      <c r="M194" s="132"/>
      <c r="N194" s="53"/>
      <c r="O194" s="59"/>
      <c r="P194" s="113"/>
      <c r="Q194" s="51"/>
    </row>
    <row r="195" spans="1:17" x14ac:dyDescent="0.25">
      <c r="A195" s="2"/>
      <c r="B195" s="100" t="s">
        <v>333</v>
      </c>
      <c r="C195" s="114"/>
      <c r="D195" s="162"/>
      <c r="E195" s="53"/>
      <c r="F195" s="59"/>
      <c r="G195" s="120"/>
      <c r="H195" s="115"/>
      <c r="I195" s="59"/>
      <c r="J195" s="53"/>
      <c r="K195" s="59"/>
      <c r="L195" s="59"/>
      <c r="M195" s="132"/>
      <c r="N195" s="53"/>
      <c r="O195" s="59"/>
      <c r="P195" s="113"/>
      <c r="Q195" s="51"/>
    </row>
    <row r="196" spans="1:17" x14ac:dyDescent="0.25">
      <c r="A196" s="2"/>
      <c r="B196" s="100" t="s">
        <v>404</v>
      </c>
      <c r="C196" s="114"/>
      <c r="D196" s="162"/>
      <c r="E196" s="53"/>
      <c r="F196" s="59"/>
      <c r="G196" s="120"/>
      <c r="H196" s="115"/>
      <c r="I196" s="59"/>
      <c r="J196" s="53"/>
      <c r="K196" s="59"/>
      <c r="L196" s="59"/>
      <c r="M196" s="132"/>
      <c r="N196" s="53"/>
      <c r="O196" s="59"/>
      <c r="P196" s="113"/>
      <c r="Q196" s="51"/>
    </row>
    <row r="197" spans="1:17" x14ac:dyDescent="0.25">
      <c r="A197" s="19">
        <v>12</v>
      </c>
      <c r="B197" s="30" t="s">
        <v>1073</v>
      </c>
      <c r="C197" s="114">
        <f>+Q197*0.05</f>
        <v>1324.1994907117196</v>
      </c>
      <c r="D197" s="162">
        <f t="shared" ref="D197:D198" si="30">C197/8</f>
        <v>165.52493633896495</v>
      </c>
      <c r="E197" s="53">
        <f>+Q197*0.075</f>
        <v>1986.2992360675789</v>
      </c>
      <c r="F197" s="163">
        <f t="shared" ref="F197:F198" si="31">E197/8</f>
        <v>248.28740450844737</v>
      </c>
      <c r="G197" s="120">
        <f>+Q197*0.105</f>
        <v>2780.8189304946109</v>
      </c>
      <c r="H197" s="162">
        <f t="shared" ref="H197:H198" si="32">G197/8</f>
        <v>347.60236631182636</v>
      </c>
      <c r="I197" s="59">
        <f>+Q197*1.04</f>
        <v>27543.349406803765</v>
      </c>
      <c r="J197" s="53">
        <f>+I197*0.075</f>
        <v>2065.7512055102825</v>
      </c>
      <c r="K197" s="59">
        <f>I197/8</f>
        <v>3442.9186758504707</v>
      </c>
      <c r="L197" s="59">
        <f>J197/8</f>
        <v>258.21890068878531</v>
      </c>
      <c r="M197" s="132">
        <f>+I197*1.045</f>
        <v>28782.800130109932</v>
      </c>
      <c r="N197" s="53">
        <f>+M197*0.055</f>
        <v>1583.0540071560463</v>
      </c>
      <c r="O197" s="59">
        <f>M197/8</f>
        <v>3597.8500162637415</v>
      </c>
      <c r="P197" s="115">
        <f>N197/8</f>
        <v>197.88175089450579</v>
      </c>
      <c r="Q197" s="51">
        <v>26483.989814234388</v>
      </c>
    </row>
    <row r="198" spans="1:17" x14ac:dyDescent="0.25">
      <c r="A198" s="19"/>
      <c r="B198" s="30" t="s">
        <v>1061</v>
      </c>
      <c r="C198" s="114">
        <f>+Q198*0.05</f>
        <v>1234.5248346560838</v>
      </c>
      <c r="D198" s="162">
        <f t="shared" si="30"/>
        <v>154.31560433201048</v>
      </c>
      <c r="E198" s="53">
        <f>+Q198*0.075</f>
        <v>1851.7872519841253</v>
      </c>
      <c r="F198" s="163">
        <f t="shared" si="31"/>
        <v>231.47340649801566</v>
      </c>
      <c r="G198" s="120">
        <f>+Q198*0.105</f>
        <v>2592.5021527777758</v>
      </c>
      <c r="H198" s="162">
        <f t="shared" si="32"/>
        <v>324.06276909722197</v>
      </c>
      <c r="I198" s="59">
        <f>+Q198*1.04</f>
        <v>25678.116560846542</v>
      </c>
      <c r="J198" s="53">
        <f>+I198*0.075</f>
        <v>1925.8587420634906</v>
      </c>
      <c r="K198" s="59">
        <f>I198/8</f>
        <v>3209.7645701058177</v>
      </c>
      <c r="L198" s="59">
        <f>J198/8</f>
        <v>240.73234275793632</v>
      </c>
      <c r="M198" s="132">
        <f>+I198*1.045</f>
        <v>26833.631806084635</v>
      </c>
      <c r="N198" s="53">
        <f>+M198*0.055</f>
        <v>1475.8497493346549</v>
      </c>
      <c r="O198" s="59">
        <f>M198/8</f>
        <v>3354.2039757605794</v>
      </c>
      <c r="P198" s="115">
        <f>N198/8</f>
        <v>184.48121866683186</v>
      </c>
      <c r="Q198" s="51">
        <v>24690.496693121673</v>
      </c>
    </row>
    <row r="199" spans="1:17" ht="27" customHeight="1" x14ac:dyDescent="0.25">
      <c r="A199" s="2">
        <v>13</v>
      </c>
      <c r="B199" s="167" t="s">
        <v>334</v>
      </c>
      <c r="C199" s="112"/>
      <c r="D199" s="161"/>
      <c r="E199" s="52"/>
      <c r="F199" s="58"/>
      <c r="G199" s="119"/>
      <c r="H199" s="113"/>
      <c r="M199" s="131"/>
      <c r="P199" s="113"/>
      <c r="Q199" s="61"/>
    </row>
    <row r="200" spans="1:17" x14ac:dyDescent="0.25">
      <c r="A200" s="2"/>
      <c r="B200" s="105" t="s">
        <v>463</v>
      </c>
      <c r="C200" s="112"/>
      <c r="D200" s="161"/>
      <c r="E200" s="52"/>
      <c r="F200" s="58"/>
      <c r="G200" s="119"/>
      <c r="H200" s="113"/>
      <c r="M200" s="131"/>
      <c r="P200" s="113"/>
    </row>
    <row r="201" spans="1:17" ht="37.5" customHeight="1" x14ac:dyDescent="0.25">
      <c r="A201" s="7">
        <v>14</v>
      </c>
      <c r="B201" s="103" t="s">
        <v>984</v>
      </c>
      <c r="C201" s="112"/>
      <c r="D201" s="161"/>
      <c r="E201" s="52"/>
      <c r="F201" s="58"/>
      <c r="G201" s="119"/>
      <c r="H201" s="113"/>
      <c r="M201" s="131"/>
      <c r="P201" s="113"/>
    </row>
    <row r="202" spans="1:17" ht="38.25" customHeight="1" x14ac:dyDescent="0.25">
      <c r="A202" s="7">
        <v>15</v>
      </c>
      <c r="B202" s="103" t="s">
        <v>985</v>
      </c>
      <c r="C202" s="112"/>
      <c r="D202" s="161"/>
      <c r="E202" s="52"/>
      <c r="F202" s="58"/>
      <c r="G202" s="119"/>
      <c r="H202" s="113"/>
      <c r="M202" s="131"/>
      <c r="P202" s="113"/>
    </row>
    <row r="203" spans="1:17" ht="39" customHeight="1" x14ac:dyDescent="0.25">
      <c r="A203" s="7">
        <v>16</v>
      </c>
      <c r="B203" s="103" t="s">
        <v>730</v>
      </c>
      <c r="C203" s="112"/>
      <c r="D203" s="161"/>
      <c r="E203" s="52"/>
      <c r="F203" s="58"/>
      <c r="G203" s="119"/>
      <c r="H203" s="113"/>
      <c r="M203" s="131"/>
      <c r="P203" s="113"/>
    </row>
    <row r="204" spans="1:17" ht="36.75" customHeight="1" x14ac:dyDescent="0.25">
      <c r="A204" s="7">
        <v>17</v>
      </c>
      <c r="B204" s="103" t="s">
        <v>731</v>
      </c>
      <c r="C204" s="112"/>
      <c r="D204" s="161"/>
      <c r="E204" s="52"/>
      <c r="F204" s="58"/>
      <c r="G204" s="119"/>
      <c r="H204" s="113"/>
      <c r="M204" s="131"/>
      <c r="P204" s="113"/>
    </row>
    <row r="205" spans="1:17" ht="14.25" customHeight="1" x14ac:dyDescent="0.25">
      <c r="A205" s="7"/>
      <c r="B205" s="103"/>
      <c r="C205" s="112"/>
      <c r="D205" s="161"/>
      <c r="E205" s="52"/>
      <c r="F205" s="58"/>
      <c r="G205" s="119"/>
      <c r="H205" s="113"/>
      <c r="M205" s="131"/>
      <c r="P205" s="113"/>
    </row>
    <row r="206" spans="1:17" ht="27.9" customHeight="1" x14ac:dyDescent="0.25">
      <c r="A206" s="2"/>
      <c r="B206" s="98" t="s">
        <v>31</v>
      </c>
      <c r="C206" s="112"/>
      <c r="D206" s="161"/>
      <c r="E206" s="52"/>
      <c r="F206" s="58"/>
      <c r="G206" s="119"/>
      <c r="H206" s="113"/>
      <c r="M206" s="131"/>
      <c r="P206" s="11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5"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3" max="1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Q61"/>
  <sheetViews>
    <sheetView zoomScaleNormal="100" zoomScaleSheetLayoutView="75" workbookViewId="0">
      <selection sqref="A1:P56"/>
    </sheetView>
  </sheetViews>
  <sheetFormatPr baseColWidth="10" defaultColWidth="11.44140625" defaultRowHeight="13.2" x14ac:dyDescent="0.25"/>
  <cols>
    <col min="1" max="1" width="4.6640625" style="3" customWidth="1"/>
    <col min="2" max="2" width="110.6640625" style="52" customWidth="1"/>
    <col min="3" max="3" width="11.44140625" style="74" customWidth="1"/>
    <col min="4" max="4" width="11.44140625" style="117" customWidth="1"/>
    <col min="5" max="6" width="9.33203125" customWidth="1"/>
    <col min="7" max="7" width="10" style="52" bestFit="1" customWidth="1"/>
    <col min="8" max="9" width="10" style="58" customWidth="1"/>
    <col min="10" max="10" width="10" style="52" customWidth="1"/>
    <col min="11" max="13" width="10" style="58" customWidth="1"/>
    <col min="14" max="14" width="10" style="52" customWidth="1"/>
    <col min="15" max="15" width="10" style="58" customWidth="1"/>
    <col min="17" max="17" width="0" hidden="1" customWidth="1"/>
  </cols>
  <sheetData>
    <row r="1" spans="1:17"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7"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7"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t="s">
        <v>909</v>
      </c>
    </row>
    <row r="4" spans="1:17" x14ac:dyDescent="0.25">
      <c r="A4" s="2"/>
      <c r="B4" s="139" t="s">
        <v>216</v>
      </c>
      <c r="C4" s="112"/>
      <c r="D4" s="175"/>
      <c r="G4" s="198"/>
      <c r="H4" s="199"/>
      <c r="I4" s="66"/>
      <c r="J4" s="47"/>
      <c r="K4" s="66"/>
      <c r="L4" s="66"/>
      <c r="M4" s="200"/>
      <c r="N4" s="47"/>
      <c r="O4" s="66"/>
      <c r="P4" s="113"/>
    </row>
    <row r="5" spans="1:17" x14ac:dyDescent="0.25">
      <c r="A5" s="2"/>
      <c r="B5" s="66" t="s">
        <v>1071</v>
      </c>
      <c r="C5" s="112"/>
      <c r="D5" s="175"/>
      <c r="G5" s="119"/>
      <c r="H5" s="113"/>
      <c r="M5" s="131"/>
      <c r="P5" s="113"/>
    </row>
    <row r="6" spans="1:17" x14ac:dyDescent="0.25">
      <c r="A6" s="19">
        <v>1</v>
      </c>
      <c r="B6" s="106" t="s">
        <v>813</v>
      </c>
      <c r="C6" s="114">
        <f>+Q6*0.05</f>
        <v>1499.6400361412177</v>
      </c>
      <c r="D6" s="162">
        <f t="shared" ref="D6" si="0">C6/8</f>
        <v>187.45500451765221</v>
      </c>
      <c r="E6" s="31">
        <f>+Q6*0.075</f>
        <v>2249.4600542118264</v>
      </c>
      <c r="F6" s="163">
        <f t="shared" ref="F6" si="1">E6/8</f>
        <v>281.18250677647831</v>
      </c>
      <c r="G6" s="120">
        <f>+Q6*0.105</f>
        <v>3149.2440758965568</v>
      </c>
      <c r="H6" s="162">
        <f t="shared" ref="H6" si="2">G6/8</f>
        <v>393.65550948706959</v>
      </c>
      <c r="I6" s="59">
        <f>+Q6*1.04</f>
        <v>31192.512751737326</v>
      </c>
      <c r="J6" s="53">
        <f>+I6*0.075</f>
        <v>2339.4384563802992</v>
      </c>
      <c r="K6" s="59">
        <f>I6/8</f>
        <v>3899.0640939671657</v>
      </c>
      <c r="L6" s="59">
        <f>J6/8</f>
        <v>292.42980704753739</v>
      </c>
      <c r="M6" s="132">
        <f>+I6*1.045</f>
        <v>32596.175825565504</v>
      </c>
      <c r="N6" s="53">
        <f>+M6*0.055</f>
        <v>1792.7896704061027</v>
      </c>
      <c r="O6" s="59">
        <f>M6/8</f>
        <v>4074.521978195688</v>
      </c>
      <c r="P6" s="115">
        <f>N6/8</f>
        <v>224.09870880076284</v>
      </c>
      <c r="Q6">
        <v>29992.800722824351</v>
      </c>
    </row>
    <row r="7" spans="1:17" x14ac:dyDescent="0.25">
      <c r="A7" s="2"/>
      <c r="B7" s="103" t="s">
        <v>817</v>
      </c>
      <c r="C7" s="114"/>
      <c r="D7" s="158"/>
      <c r="E7" s="31"/>
      <c r="F7" s="31"/>
      <c r="G7" s="120"/>
      <c r="H7" s="115"/>
      <c r="I7" s="59"/>
      <c r="J7" s="53"/>
      <c r="K7" s="59"/>
      <c r="L7" s="59"/>
      <c r="M7" s="132"/>
      <c r="N7" s="53"/>
      <c r="O7" s="59"/>
      <c r="P7" s="113"/>
    </row>
    <row r="8" spans="1:17" x14ac:dyDescent="0.25">
      <c r="A8" s="2"/>
      <c r="B8" s="100" t="s">
        <v>217</v>
      </c>
      <c r="C8" s="114"/>
      <c r="D8" s="158"/>
      <c r="E8" s="31"/>
      <c r="F8" s="31"/>
      <c r="G8" s="120"/>
      <c r="H8" s="115"/>
      <c r="I8" s="59"/>
      <c r="J8" s="53"/>
      <c r="K8" s="59"/>
      <c r="L8" s="59"/>
      <c r="M8" s="132"/>
      <c r="N8" s="53"/>
      <c r="O8" s="59"/>
      <c r="P8" s="113"/>
    </row>
    <row r="9" spans="1:17" x14ac:dyDescent="0.25">
      <c r="A9" s="2"/>
      <c r="B9" s="100" t="s">
        <v>814</v>
      </c>
      <c r="C9" s="114"/>
      <c r="D9" s="158"/>
      <c r="E9" s="31"/>
      <c r="F9" s="31"/>
      <c r="G9" s="120"/>
      <c r="H9" s="115"/>
      <c r="I9" s="59"/>
      <c r="J9" s="53"/>
      <c r="K9" s="59"/>
      <c r="L9" s="59"/>
      <c r="M9" s="132"/>
      <c r="N9" s="53"/>
      <c r="O9" s="59"/>
      <c r="P9" s="113"/>
    </row>
    <row r="10" spans="1:17" x14ac:dyDescent="0.25">
      <c r="A10" s="2"/>
      <c r="B10" s="100" t="s">
        <v>815</v>
      </c>
      <c r="C10" s="114"/>
      <c r="D10" s="158"/>
      <c r="E10" s="31"/>
      <c r="F10" s="31"/>
      <c r="G10" s="120"/>
      <c r="H10" s="115"/>
      <c r="I10" s="59"/>
      <c r="J10" s="53"/>
      <c r="K10" s="59"/>
      <c r="L10" s="59"/>
      <c r="M10" s="132"/>
      <c r="N10" s="53"/>
      <c r="O10" s="59"/>
      <c r="P10" s="113"/>
    </row>
    <row r="11" spans="1:17" x14ac:dyDescent="0.25">
      <c r="A11" s="19">
        <v>2</v>
      </c>
      <c r="B11" s="30" t="s">
        <v>1072</v>
      </c>
      <c r="C11" s="114">
        <f>+Q11*0.05</f>
        <v>1448.5467100413998</v>
      </c>
      <c r="D11" s="162">
        <f t="shared" ref="D11" si="3">C11/8</f>
        <v>181.06833875517498</v>
      </c>
      <c r="E11" s="31">
        <f>+Q11*0.075</f>
        <v>2172.8200650620993</v>
      </c>
      <c r="F11" s="163">
        <f t="shared" ref="F11" si="4">E11/8</f>
        <v>271.60250813276241</v>
      </c>
      <c r="G11" s="120">
        <f>+Q11*0.105</f>
        <v>3041.9480910869393</v>
      </c>
      <c r="H11" s="162">
        <f t="shared" ref="H11" si="5">G11/8</f>
        <v>380.24351138586741</v>
      </c>
      <c r="I11" s="59">
        <f>+Q11*1.04</f>
        <v>30129.771568861113</v>
      </c>
      <c r="J11" s="53">
        <f>+I11*0.075</f>
        <v>2259.7328676645834</v>
      </c>
      <c r="K11" s="59">
        <f>I11/8</f>
        <v>3766.2214461076392</v>
      </c>
      <c r="L11" s="59">
        <f>J11/8</f>
        <v>282.46660845807293</v>
      </c>
      <c r="M11" s="132">
        <f>+I11*1.045</f>
        <v>31485.611289459863</v>
      </c>
      <c r="N11" s="53">
        <f>+M11*0.055</f>
        <v>1731.7086209202926</v>
      </c>
      <c r="O11" s="59">
        <f>M11/8</f>
        <v>3935.7014111824828</v>
      </c>
      <c r="P11" s="115">
        <f>N11/8</f>
        <v>216.46357761503657</v>
      </c>
      <c r="Q11">
        <v>28970.934200827993</v>
      </c>
    </row>
    <row r="12" spans="1:17" x14ac:dyDescent="0.25">
      <c r="A12" s="2"/>
      <c r="B12" s="103" t="s">
        <v>817</v>
      </c>
      <c r="C12" s="114"/>
      <c r="D12" s="158"/>
      <c r="E12" s="31"/>
      <c r="F12" s="31"/>
      <c r="G12" s="120"/>
      <c r="H12" s="115"/>
      <c r="I12" s="59"/>
      <c r="J12" s="53"/>
      <c r="K12" s="59"/>
      <c r="L12" s="59"/>
      <c r="M12" s="132"/>
      <c r="N12" s="53"/>
      <c r="O12" s="59"/>
      <c r="P12" s="113"/>
    </row>
    <row r="13" spans="1:17" x14ac:dyDescent="0.25">
      <c r="A13" s="2"/>
      <c r="B13" s="100" t="s">
        <v>816</v>
      </c>
      <c r="C13" s="114"/>
      <c r="D13" s="158"/>
      <c r="E13" s="31"/>
      <c r="F13" s="31"/>
      <c r="G13" s="120"/>
      <c r="H13" s="115"/>
      <c r="I13" s="59"/>
      <c r="J13" s="53"/>
      <c r="K13" s="59"/>
      <c r="L13" s="59"/>
      <c r="M13" s="132"/>
      <c r="N13" s="53"/>
      <c r="O13" s="59"/>
      <c r="P13" s="113"/>
    </row>
    <row r="14" spans="1:17" x14ac:dyDescent="0.25">
      <c r="A14" s="2"/>
      <c r="B14" s="100" t="s">
        <v>217</v>
      </c>
      <c r="C14" s="114"/>
      <c r="D14" s="158"/>
      <c r="E14" s="31"/>
      <c r="F14" s="31"/>
      <c r="G14" s="120"/>
      <c r="H14" s="115"/>
      <c r="I14" s="59"/>
      <c r="J14" s="53"/>
      <c r="K14" s="59"/>
      <c r="L14" s="59"/>
      <c r="M14" s="132"/>
      <c r="N14" s="53"/>
      <c r="O14" s="59"/>
      <c r="P14" s="113"/>
    </row>
    <row r="15" spans="1:17" x14ac:dyDescent="0.25">
      <c r="A15" s="19">
        <v>3</v>
      </c>
      <c r="B15" s="106" t="s">
        <v>248</v>
      </c>
      <c r="C15" s="114">
        <f>+Q15*0.05</f>
        <v>1397.5831154292582</v>
      </c>
      <c r="D15" s="162">
        <f t="shared" ref="D15" si="6">C15/8</f>
        <v>174.69788942865728</v>
      </c>
      <c r="E15" s="31">
        <f>+Q15*0.075</f>
        <v>2096.3746731438869</v>
      </c>
      <c r="F15" s="163">
        <f t="shared" ref="F15" si="7">E15/8</f>
        <v>262.04683414298586</v>
      </c>
      <c r="G15" s="120">
        <f>+Q15*0.105</f>
        <v>2934.9245424014416</v>
      </c>
      <c r="H15" s="162">
        <f t="shared" ref="H15" si="8">G15/8</f>
        <v>366.8655678001802</v>
      </c>
      <c r="I15" s="59">
        <f>+Q15*1.04</f>
        <v>29069.728800928569</v>
      </c>
      <c r="J15" s="53">
        <f>+I15*0.075</f>
        <v>2180.2296600696427</v>
      </c>
      <c r="K15" s="59">
        <f>I15/8</f>
        <v>3633.7161001160712</v>
      </c>
      <c r="L15" s="59">
        <f>J15/8</f>
        <v>272.52870750870534</v>
      </c>
      <c r="M15" s="132">
        <f>+I15*1.045</f>
        <v>30377.866596970354</v>
      </c>
      <c r="N15" s="53">
        <f>+M15*0.055</f>
        <v>1670.7826628333694</v>
      </c>
      <c r="O15" s="59">
        <f>M15/8</f>
        <v>3797.2333246212943</v>
      </c>
      <c r="P15" s="115">
        <f>N15/8</f>
        <v>208.84783285417117</v>
      </c>
      <c r="Q15">
        <v>27951.662308585161</v>
      </c>
    </row>
    <row r="16" spans="1:17" x14ac:dyDescent="0.25">
      <c r="A16" s="2"/>
      <c r="B16" s="103" t="s">
        <v>817</v>
      </c>
      <c r="C16" s="114"/>
      <c r="D16" s="158"/>
      <c r="E16" s="31"/>
      <c r="F16" s="31"/>
      <c r="G16" s="120"/>
      <c r="H16" s="115"/>
      <c r="I16" s="59"/>
      <c r="J16" s="53"/>
      <c r="K16" s="59"/>
      <c r="L16" s="59"/>
      <c r="M16" s="132"/>
      <c r="N16" s="53"/>
      <c r="O16" s="59"/>
      <c r="P16" s="113"/>
    </row>
    <row r="17" spans="1:17" x14ac:dyDescent="0.25">
      <c r="A17" s="2"/>
      <c r="B17" s="100" t="s">
        <v>818</v>
      </c>
      <c r="C17" s="114"/>
      <c r="D17" s="158"/>
      <c r="E17" s="31"/>
      <c r="F17" s="31"/>
      <c r="G17" s="120"/>
      <c r="H17" s="115"/>
      <c r="I17" s="59"/>
      <c r="J17" s="53"/>
      <c r="K17" s="59"/>
      <c r="L17" s="59"/>
      <c r="M17" s="132"/>
      <c r="N17" s="53"/>
      <c r="O17" s="59"/>
      <c r="P17" s="113"/>
    </row>
    <row r="18" spans="1:17" x14ac:dyDescent="0.25">
      <c r="A18" s="2"/>
      <c r="B18" s="100" t="s">
        <v>819</v>
      </c>
      <c r="C18" s="114"/>
      <c r="D18" s="158"/>
      <c r="E18" s="31"/>
      <c r="F18" s="31"/>
      <c r="G18" s="120"/>
      <c r="H18" s="115"/>
      <c r="I18" s="59"/>
      <c r="J18" s="53"/>
      <c r="K18" s="59"/>
      <c r="L18" s="59"/>
      <c r="M18" s="132"/>
      <c r="N18" s="53"/>
      <c r="O18" s="59"/>
      <c r="P18" s="113"/>
    </row>
    <row r="19" spans="1:17" x14ac:dyDescent="0.25">
      <c r="A19" s="2"/>
      <c r="B19" s="100" t="s">
        <v>217</v>
      </c>
      <c r="C19" s="114"/>
      <c r="D19" s="158"/>
      <c r="E19" s="31"/>
      <c r="F19" s="31"/>
      <c r="G19" s="120"/>
      <c r="H19" s="115"/>
      <c r="I19" s="59"/>
      <c r="J19" s="53"/>
      <c r="K19" s="59"/>
      <c r="L19" s="59"/>
      <c r="M19" s="132"/>
      <c r="N19" s="53"/>
      <c r="O19" s="59"/>
      <c r="P19" s="113"/>
    </row>
    <row r="20" spans="1:17" x14ac:dyDescent="0.25">
      <c r="A20" s="2"/>
      <c r="B20" s="100" t="s">
        <v>820</v>
      </c>
      <c r="C20" s="114"/>
      <c r="D20" s="158"/>
      <c r="E20" s="31"/>
      <c r="F20" s="31"/>
      <c r="G20" s="120"/>
      <c r="H20" s="115"/>
      <c r="I20" s="59"/>
      <c r="J20" s="53"/>
      <c r="K20" s="59"/>
      <c r="L20" s="59"/>
      <c r="M20" s="132"/>
      <c r="N20" s="53"/>
      <c r="O20" s="59"/>
      <c r="P20" s="113"/>
    </row>
    <row r="21" spans="1:17" x14ac:dyDescent="0.25">
      <c r="A21" s="19">
        <v>4</v>
      </c>
      <c r="B21" s="30" t="s">
        <v>249</v>
      </c>
      <c r="C21" s="114">
        <f>+Q21*0.05</f>
        <v>1556.018645636766</v>
      </c>
      <c r="D21" s="162">
        <f t="shared" ref="D21" si="9">C21/8</f>
        <v>194.50233070459575</v>
      </c>
      <c r="E21" s="31">
        <f>+Q21*0.075</f>
        <v>2334.0279684551488</v>
      </c>
      <c r="F21" s="163">
        <f t="shared" ref="F21" si="10">E21/8</f>
        <v>291.7534960568936</v>
      </c>
      <c r="G21" s="120">
        <f>+Q21*0.105</f>
        <v>3267.6391558372084</v>
      </c>
      <c r="H21" s="162">
        <f t="shared" ref="H21" si="11">G21/8</f>
        <v>408.45489447965105</v>
      </c>
      <c r="I21" s="59">
        <f>+Q21*1.04</f>
        <v>32365.187829244733</v>
      </c>
      <c r="J21" s="53">
        <f>+I21*0.075</f>
        <v>2427.389087193355</v>
      </c>
      <c r="K21" s="59">
        <f>I21/8</f>
        <v>4045.6484786555916</v>
      </c>
      <c r="L21" s="59">
        <f>J21/8</f>
        <v>303.42363589916937</v>
      </c>
      <c r="M21" s="132">
        <f>+I21*1.045</f>
        <v>33821.621281560743</v>
      </c>
      <c r="N21" s="53">
        <f>+M21*0.055</f>
        <v>1860.1891704858408</v>
      </c>
      <c r="O21" s="59">
        <f>M21/8</f>
        <v>4227.7026601950929</v>
      </c>
      <c r="P21" s="115">
        <f>N21/8</f>
        <v>232.5236463107301</v>
      </c>
      <c r="Q21">
        <v>31120.372912735318</v>
      </c>
    </row>
    <row r="22" spans="1:17" x14ac:dyDescent="0.25">
      <c r="A22" s="2"/>
      <c r="B22" s="103" t="s">
        <v>817</v>
      </c>
      <c r="C22" s="114"/>
      <c r="D22" s="158"/>
      <c r="E22" s="31"/>
      <c r="F22" s="31"/>
      <c r="G22" s="120"/>
      <c r="H22" s="115"/>
      <c r="I22" s="59"/>
      <c r="J22" s="53"/>
      <c r="K22" s="59"/>
      <c r="L22" s="59"/>
      <c r="M22" s="132"/>
      <c r="N22" s="53"/>
      <c r="O22" s="59"/>
      <c r="P22" s="113"/>
    </row>
    <row r="23" spans="1:17" x14ac:dyDescent="0.25">
      <c r="A23" s="2"/>
      <c r="B23" s="100" t="s">
        <v>819</v>
      </c>
      <c r="C23" s="114"/>
      <c r="D23" s="158"/>
      <c r="E23" s="31"/>
      <c r="F23" s="31"/>
      <c r="G23" s="120"/>
      <c r="H23" s="115"/>
      <c r="I23" s="59"/>
      <c r="J23" s="53"/>
      <c r="K23" s="59"/>
      <c r="L23" s="59"/>
      <c r="M23" s="132"/>
      <c r="N23" s="53"/>
      <c r="O23" s="59"/>
      <c r="P23" s="113"/>
    </row>
    <row r="24" spans="1:17" x14ac:dyDescent="0.25">
      <c r="A24" s="2"/>
      <c r="B24" s="100" t="s">
        <v>820</v>
      </c>
      <c r="C24" s="114"/>
      <c r="D24" s="158"/>
      <c r="E24" s="31"/>
      <c r="F24" s="31"/>
      <c r="G24" s="120"/>
      <c r="H24" s="115"/>
      <c r="I24" s="59"/>
      <c r="J24" s="53"/>
      <c r="K24" s="59"/>
      <c r="L24" s="59"/>
      <c r="M24" s="132"/>
      <c r="N24" s="53"/>
      <c r="O24" s="59"/>
      <c r="P24" s="113"/>
    </row>
    <row r="25" spans="1:17" x14ac:dyDescent="0.25">
      <c r="A25" s="2"/>
      <c r="B25" s="100" t="s">
        <v>246</v>
      </c>
      <c r="C25" s="114"/>
      <c r="D25" s="158"/>
      <c r="E25" s="31"/>
      <c r="F25" s="31"/>
      <c r="G25" s="120"/>
      <c r="H25" s="115"/>
      <c r="I25" s="59"/>
      <c r="J25" s="53"/>
      <c r="K25" s="59"/>
      <c r="L25" s="59"/>
      <c r="M25" s="132"/>
      <c r="N25" s="53"/>
      <c r="O25" s="59"/>
      <c r="P25" s="113"/>
    </row>
    <row r="26" spans="1:17" x14ac:dyDescent="0.25">
      <c r="A26" s="19">
        <v>5</v>
      </c>
      <c r="B26" s="30" t="s">
        <v>250</v>
      </c>
      <c r="C26" s="114">
        <f>+Q26*0.05</f>
        <v>1448.5467100413998</v>
      </c>
      <c r="D26" s="162">
        <f t="shared" ref="D26" si="12">C26/8</f>
        <v>181.06833875517498</v>
      </c>
      <c r="E26" s="31">
        <f>+Q26*0.075</f>
        <v>2172.8200650620993</v>
      </c>
      <c r="F26" s="163">
        <f t="shared" ref="F26" si="13">E26/8</f>
        <v>271.60250813276241</v>
      </c>
      <c r="G26" s="120">
        <f>+Q26*0.105</f>
        <v>3041.9480910869393</v>
      </c>
      <c r="H26" s="162">
        <f t="shared" ref="H26" si="14">G26/8</f>
        <v>380.24351138586741</v>
      </c>
      <c r="I26" s="59">
        <f>+Q26*1.04</f>
        <v>30129.771568861113</v>
      </c>
      <c r="J26" s="53">
        <f>+I26*0.075</f>
        <v>2259.7328676645834</v>
      </c>
      <c r="K26" s="59">
        <f>I26/8</f>
        <v>3766.2214461076392</v>
      </c>
      <c r="L26" s="59">
        <f>J26/8</f>
        <v>282.46660845807293</v>
      </c>
      <c r="M26" s="132">
        <f>+I26*1.045</f>
        <v>31485.611289459863</v>
      </c>
      <c r="N26" s="53">
        <f>+M26*0.055</f>
        <v>1731.7086209202926</v>
      </c>
      <c r="O26" s="59">
        <f>M26/8</f>
        <v>3935.7014111824828</v>
      </c>
      <c r="P26" s="115">
        <f>N26/8</f>
        <v>216.46357761503657</v>
      </c>
      <c r="Q26">
        <v>28970.934200827993</v>
      </c>
    </row>
    <row r="27" spans="1:17" x14ac:dyDescent="0.25">
      <c r="A27" s="2"/>
      <c r="B27" s="103" t="s">
        <v>817</v>
      </c>
      <c r="C27" s="114"/>
      <c r="D27" s="158"/>
      <c r="E27" s="31"/>
      <c r="F27" s="31"/>
      <c r="G27" s="120"/>
      <c r="H27" s="115"/>
      <c r="I27" s="59"/>
      <c r="J27" s="53"/>
      <c r="K27" s="59"/>
      <c r="L27" s="59"/>
      <c r="M27" s="132"/>
      <c r="N27" s="53"/>
      <c r="O27" s="59"/>
      <c r="P27" s="113"/>
    </row>
    <row r="28" spans="1:17" x14ac:dyDescent="0.25">
      <c r="A28" s="2"/>
      <c r="B28" s="100" t="s">
        <v>819</v>
      </c>
      <c r="C28" s="114"/>
      <c r="D28" s="158"/>
      <c r="E28" s="31"/>
      <c r="F28" s="31"/>
      <c r="G28" s="120"/>
      <c r="H28" s="115"/>
      <c r="I28" s="59"/>
      <c r="J28" s="53"/>
      <c r="K28" s="59"/>
      <c r="L28" s="59"/>
      <c r="M28" s="132"/>
      <c r="N28" s="53"/>
      <c r="O28" s="59"/>
      <c r="P28" s="113"/>
    </row>
    <row r="29" spans="1:17" x14ac:dyDescent="0.25">
      <c r="A29" s="2"/>
      <c r="B29" s="100" t="s">
        <v>820</v>
      </c>
      <c r="C29" s="114"/>
      <c r="D29" s="158"/>
      <c r="E29" s="31"/>
      <c r="F29" s="31"/>
      <c r="G29" s="120"/>
      <c r="H29" s="115"/>
      <c r="I29" s="59"/>
      <c r="J29" s="53"/>
      <c r="K29" s="59"/>
      <c r="L29" s="59"/>
      <c r="M29" s="132"/>
      <c r="N29" s="53"/>
      <c r="O29" s="59"/>
      <c r="P29" s="113"/>
    </row>
    <row r="30" spans="1:17" x14ac:dyDescent="0.25">
      <c r="A30" s="2"/>
      <c r="B30" s="100" t="s">
        <v>247</v>
      </c>
      <c r="C30" s="114"/>
      <c r="D30" s="158"/>
      <c r="E30" s="31"/>
      <c r="F30" s="31"/>
      <c r="G30" s="120"/>
      <c r="H30" s="115"/>
      <c r="I30" s="59"/>
      <c r="J30" s="53"/>
      <c r="K30" s="59"/>
      <c r="L30" s="59"/>
      <c r="M30" s="132"/>
      <c r="N30" s="53"/>
      <c r="O30" s="59"/>
      <c r="P30" s="113"/>
    </row>
    <row r="31" spans="1:17" x14ac:dyDescent="0.25">
      <c r="A31" s="2"/>
      <c r="B31" s="105" t="s">
        <v>463</v>
      </c>
      <c r="C31" s="114"/>
      <c r="D31" s="158"/>
      <c r="E31" s="31"/>
      <c r="F31" s="31"/>
      <c r="G31" s="120"/>
      <c r="H31" s="115"/>
      <c r="I31" s="59"/>
      <c r="J31" s="53"/>
      <c r="K31" s="59"/>
      <c r="L31" s="59"/>
      <c r="M31" s="132"/>
      <c r="N31" s="53"/>
      <c r="O31" s="59"/>
      <c r="P31" s="113"/>
    </row>
    <row r="32" spans="1:17" ht="25.5" customHeight="1" x14ac:dyDescent="0.25">
      <c r="A32" s="7">
        <v>6</v>
      </c>
      <c r="B32" s="103" t="s">
        <v>1066</v>
      </c>
      <c r="C32" s="114"/>
      <c r="D32" s="158"/>
      <c r="E32" s="31"/>
      <c r="F32" s="31"/>
      <c r="G32" s="120"/>
      <c r="H32" s="115"/>
      <c r="I32" s="59"/>
      <c r="J32" s="53"/>
      <c r="K32" s="59"/>
      <c r="L32" s="59"/>
      <c r="M32" s="132"/>
      <c r="N32" s="53"/>
      <c r="O32" s="59"/>
      <c r="P32" s="113"/>
    </row>
    <row r="33" spans="1:17" ht="26.25" customHeight="1" x14ac:dyDescent="0.25">
      <c r="A33" s="7">
        <v>7</v>
      </c>
      <c r="B33" s="103" t="s">
        <v>1067</v>
      </c>
      <c r="C33" s="114"/>
      <c r="D33" s="158"/>
      <c r="E33" s="31"/>
      <c r="F33" s="31"/>
      <c r="G33" s="120"/>
      <c r="H33" s="115"/>
      <c r="I33" s="59"/>
      <c r="J33" s="53"/>
      <c r="K33" s="59"/>
      <c r="L33" s="59"/>
      <c r="M33" s="132"/>
      <c r="N33" s="53"/>
      <c r="O33" s="59"/>
      <c r="P33" s="113"/>
    </row>
    <row r="34" spans="1:17" ht="25.5" customHeight="1" x14ac:dyDescent="0.25">
      <c r="A34" s="7">
        <v>8</v>
      </c>
      <c r="B34" s="103" t="s">
        <v>1068</v>
      </c>
      <c r="C34" s="114"/>
      <c r="D34" s="158"/>
      <c r="E34" s="31"/>
      <c r="F34" s="31"/>
      <c r="G34" s="120"/>
      <c r="H34" s="115"/>
      <c r="I34" s="59"/>
      <c r="J34" s="53"/>
      <c r="K34" s="59"/>
      <c r="L34" s="59"/>
      <c r="M34" s="132"/>
      <c r="N34" s="53"/>
      <c r="O34" s="59"/>
      <c r="P34" s="113"/>
    </row>
    <row r="35" spans="1:17" ht="26.25" customHeight="1" x14ac:dyDescent="0.25">
      <c r="A35" s="7">
        <v>9</v>
      </c>
      <c r="B35" s="103" t="s">
        <v>1069</v>
      </c>
      <c r="C35" s="114"/>
      <c r="D35" s="158"/>
      <c r="E35" s="31"/>
      <c r="F35" s="31"/>
      <c r="G35" s="120"/>
      <c r="H35" s="115"/>
      <c r="I35" s="59"/>
      <c r="J35" s="53"/>
      <c r="K35" s="59"/>
      <c r="L35" s="59"/>
      <c r="M35" s="132"/>
      <c r="N35" s="53"/>
      <c r="O35" s="59"/>
      <c r="P35" s="113"/>
    </row>
    <row r="36" spans="1:17" ht="28.5" customHeight="1" x14ac:dyDescent="0.25">
      <c r="A36" s="7">
        <v>10</v>
      </c>
      <c r="B36" s="103" t="s">
        <v>1070</v>
      </c>
      <c r="C36" s="114"/>
      <c r="D36" s="158"/>
      <c r="E36" s="31"/>
      <c r="F36" s="31"/>
      <c r="G36" s="120"/>
      <c r="H36" s="115"/>
      <c r="I36" s="59"/>
      <c r="J36" s="53"/>
      <c r="K36" s="59"/>
      <c r="L36" s="59"/>
      <c r="M36" s="132"/>
      <c r="N36" s="53"/>
      <c r="O36" s="59"/>
      <c r="P36" s="113"/>
    </row>
    <row r="37" spans="1:17" ht="27.9" customHeight="1" x14ac:dyDescent="0.25">
      <c r="A37" s="20">
        <v>11</v>
      </c>
      <c r="B37" s="197" t="s">
        <v>534</v>
      </c>
      <c r="C37" s="114">
        <f>+Q37*0.05</f>
        <v>1194.8007254347503</v>
      </c>
      <c r="D37" s="162">
        <f t="shared" ref="D37:D38" si="15">C37/8</f>
        <v>149.35009067934379</v>
      </c>
      <c r="E37" s="31">
        <f>+Q37*0.075</f>
        <v>1792.2010881521255</v>
      </c>
      <c r="F37" s="163">
        <f t="shared" ref="F37:F38" si="16">E37/8</f>
        <v>224.02513601901569</v>
      </c>
      <c r="G37" s="120">
        <f>+Q37*0.105</f>
        <v>2509.0815234129755</v>
      </c>
      <c r="H37" s="162">
        <f t="shared" ref="H37:H38" si="17">G37/8</f>
        <v>313.63519042662193</v>
      </c>
      <c r="I37" s="59">
        <f>+Q37*1.04</f>
        <v>24851.855089042809</v>
      </c>
      <c r="J37" s="53">
        <f>+I37*0.075</f>
        <v>1863.8891316782106</v>
      </c>
      <c r="K37" s="59">
        <f>I37/8</f>
        <v>3106.4818861303511</v>
      </c>
      <c r="L37" s="59">
        <f>J37/8</f>
        <v>232.98614145977632</v>
      </c>
      <c r="M37" s="132">
        <f>+I37*1.045</f>
        <v>25970.188568049733</v>
      </c>
      <c r="N37" s="53">
        <f>+M37*0.055</f>
        <v>1428.3603712427353</v>
      </c>
      <c r="O37" s="59">
        <f>M37/8</f>
        <v>3246.2735710062166</v>
      </c>
      <c r="P37" s="115">
        <f>N37/8</f>
        <v>178.54504640534191</v>
      </c>
      <c r="Q37">
        <v>23896.014508695007</v>
      </c>
    </row>
    <row r="38" spans="1:17" ht="26.4" x14ac:dyDescent="0.25">
      <c r="A38" s="20">
        <v>12</v>
      </c>
      <c r="B38" s="197" t="s">
        <v>535</v>
      </c>
      <c r="C38" s="114">
        <f>+Q38*0.05</f>
        <v>1244.5175348206119</v>
      </c>
      <c r="D38" s="162">
        <f t="shared" si="15"/>
        <v>155.56469185257649</v>
      </c>
      <c r="E38" s="31">
        <f>+Q38*0.075</f>
        <v>1866.7763022309175</v>
      </c>
      <c r="F38" s="163">
        <f t="shared" si="16"/>
        <v>233.34703777886469</v>
      </c>
      <c r="G38" s="120">
        <f>+Q38*0.105</f>
        <v>2613.4868231232845</v>
      </c>
      <c r="H38" s="162">
        <f t="shared" si="17"/>
        <v>326.68585289041056</v>
      </c>
      <c r="I38" s="59">
        <f>+Q38*1.04</f>
        <v>25885.964724268724</v>
      </c>
      <c r="J38" s="53">
        <f>+I38*0.075</f>
        <v>1941.4473543201543</v>
      </c>
      <c r="K38" s="59">
        <f>I38/8</f>
        <v>3235.7455905335905</v>
      </c>
      <c r="L38" s="59">
        <f>J38/8</f>
        <v>242.68091929001929</v>
      </c>
      <c r="M38" s="132">
        <f>+I38*1.045</f>
        <v>27050.833136860816</v>
      </c>
      <c r="N38" s="53">
        <f>+M38*0.055</f>
        <v>1487.7958225273449</v>
      </c>
      <c r="O38" s="59">
        <f>M38/8</f>
        <v>3381.354142107602</v>
      </c>
      <c r="P38" s="115">
        <f>N38/8</f>
        <v>185.97447781591811</v>
      </c>
      <c r="Q38">
        <v>24890.350696412235</v>
      </c>
    </row>
    <row r="39" spans="1:17" x14ac:dyDescent="0.25">
      <c r="A39" s="7"/>
      <c r="B39" s="139" t="s">
        <v>738</v>
      </c>
      <c r="C39" s="114"/>
      <c r="D39" s="158"/>
      <c r="E39" s="31"/>
      <c r="F39" s="31"/>
      <c r="G39" s="120"/>
      <c r="H39" s="115"/>
      <c r="I39" s="59"/>
      <c r="J39" s="53"/>
      <c r="K39" s="59"/>
      <c r="L39" s="59"/>
      <c r="M39" s="132"/>
      <c r="N39" s="53"/>
      <c r="O39" s="59"/>
      <c r="P39" s="113"/>
    </row>
    <row r="40" spans="1:17" x14ac:dyDescent="0.25">
      <c r="A40" s="20">
        <v>13</v>
      </c>
      <c r="B40" s="30" t="s">
        <v>1378</v>
      </c>
      <c r="C40" s="114">
        <f>+Q40*0.05</f>
        <v>1448.5467100413998</v>
      </c>
      <c r="D40" s="162">
        <f t="shared" ref="D40" si="18">C40/8</f>
        <v>181.06833875517498</v>
      </c>
      <c r="E40" s="31">
        <f>+Q40*0.075</f>
        <v>2172.8200650620993</v>
      </c>
      <c r="F40" s="163">
        <f t="shared" ref="F40" si="19">E40/8</f>
        <v>271.60250813276241</v>
      </c>
      <c r="G40" s="120">
        <f>+Q40*0.105</f>
        <v>3041.9480910869393</v>
      </c>
      <c r="H40" s="162">
        <f t="shared" ref="H40" si="20">G40/8</f>
        <v>380.24351138586741</v>
      </c>
      <c r="I40" s="59">
        <f>+Q40*1.04</f>
        <v>30129.771568861113</v>
      </c>
      <c r="J40" s="53">
        <f>+I40*0.075</f>
        <v>2259.7328676645834</v>
      </c>
      <c r="K40" s="59">
        <f>I40/8</f>
        <v>3766.2214461076392</v>
      </c>
      <c r="L40" s="59">
        <f>J40/8</f>
        <v>282.46660845807293</v>
      </c>
      <c r="M40" s="132">
        <f>+I40*1.045</f>
        <v>31485.611289459863</v>
      </c>
      <c r="N40" s="53">
        <f>+M40*0.055</f>
        <v>1731.7086209202926</v>
      </c>
      <c r="O40" s="59">
        <f>M40/8</f>
        <v>3935.7014111824828</v>
      </c>
      <c r="P40" s="115">
        <f>N40/8</f>
        <v>216.46357761503657</v>
      </c>
      <c r="Q40">
        <v>28970.934200827993</v>
      </c>
    </row>
    <row r="41" spans="1:17" x14ac:dyDescent="0.25">
      <c r="A41" s="2"/>
      <c r="B41" s="100" t="s">
        <v>1382</v>
      </c>
      <c r="C41" s="114"/>
      <c r="D41" s="158"/>
      <c r="E41" s="31"/>
      <c r="F41" s="31"/>
      <c r="G41" s="120"/>
      <c r="H41" s="115"/>
      <c r="I41" s="59"/>
      <c r="J41" s="53"/>
      <c r="K41" s="59"/>
      <c r="L41" s="59"/>
      <c r="M41" s="132"/>
      <c r="N41" s="53"/>
      <c r="O41" s="59"/>
      <c r="P41" s="113"/>
    </row>
    <row r="42" spans="1:17" ht="25.5" customHeight="1" x14ac:dyDescent="0.25">
      <c r="A42" s="2"/>
      <c r="B42" s="103" t="s">
        <v>1158</v>
      </c>
      <c r="C42" s="114"/>
      <c r="D42" s="158"/>
      <c r="E42" s="31"/>
      <c r="F42" s="31"/>
      <c r="G42" s="120"/>
      <c r="H42" s="115"/>
      <c r="I42" s="59"/>
      <c r="J42" s="53"/>
      <c r="K42" s="59"/>
      <c r="L42" s="59"/>
      <c r="M42" s="132"/>
      <c r="N42" s="53"/>
      <c r="O42" s="59"/>
      <c r="P42" s="113"/>
    </row>
    <row r="43" spans="1:17" x14ac:dyDescent="0.25">
      <c r="A43" s="19">
        <v>14</v>
      </c>
      <c r="B43" s="30" t="s">
        <v>1379</v>
      </c>
      <c r="C43" s="114">
        <f>+Q43*0.05</f>
        <v>1315.8170447095879</v>
      </c>
      <c r="D43" s="162">
        <f t="shared" ref="D43" si="21">C43/8</f>
        <v>164.47713058869849</v>
      </c>
      <c r="E43" s="31">
        <f>+Q43*0.075</f>
        <v>1973.7255670643815</v>
      </c>
      <c r="F43" s="163">
        <f t="shared" ref="F43" si="22">E43/8</f>
        <v>246.71569588304769</v>
      </c>
      <c r="G43" s="120">
        <f>+Q43*0.105</f>
        <v>2763.2157938901341</v>
      </c>
      <c r="H43" s="162">
        <f t="shared" ref="H43" si="23">G43/8</f>
        <v>345.40197423626677</v>
      </c>
      <c r="I43" s="59">
        <f>+Q43*1.04</f>
        <v>27368.994529959426</v>
      </c>
      <c r="J43" s="53">
        <f>+I43*0.075</f>
        <v>2052.6745897469568</v>
      </c>
      <c r="K43" s="59">
        <f>I43/8</f>
        <v>3421.1243162449282</v>
      </c>
      <c r="L43" s="59">
        <f>J43/8</f>
        <v>256.5843237183696</v>
      </c>
      <c r="M43" s="132">
        <f>+I43*1.045</f>
        <v>28600.599283807598</v>
      </c>
      <c r="N43" s="53">
        <f>+M43*0.055</f>
        <v>1573.0329606094178</v>
      </c>
      <c r="O43" s="59">
        <f>M43/8</f>
        <v>3575.0749104759498</v>
      </c>
      <c r="P43" s="115">
        <f>N43/8</f>
        <v>196.62912007617723</v>
      </c>
      <c r="Q43">
        <v>26316.340894191755</v>
      </c>
    </row>
    <row r="44" spans="1:17" x14ac:dyDescent="0.25">
      <c r="A44" s="2"/>
      <c r="B44" s="100" t="s">
        <v>1382</v>
      </c>
      <c r="C44" s="114"/>
      <c r="D44" s="158"/>
      <c r="E44" s="31"/>
      <c r="F44" s="31"/>
      <c r="G44" s="120"/>
      <c r="H44" s="115"/>
      <c r="I44" s="59"/>
      <c r="J44" s="53"/>
      <c r="K44" s="59"/>
      <c r="L44" s="59"/>
      <c r="M44" s="132"/>
      <c r="N44" s="53"/>
      <c r="O44" s="59"/>
      <c r="P44" s="113"/>
    </row>
    <row r="45" spans="1:17" x14ac:dyDescent="0.25">
      <c r="A45" s="2"/>
      <c r="B45" s="100" t="s">
        <v>536</v>
      </c>
      <c r="C45" s="114"/>
      <c r="D45" s="158"/>
      <c r="E45" s="31"/>
      <c r="F45" s="31"/>
      <c r="G45" s="120"/>
      <c r="H45" s="115"/>
      <c r="I45" s="59"/>
      <c r="J45" s="53"/>
      <c r="K45" s="59"/>
      <c r="L45" s="59"/>
      <c r="M45" s="132"/>
      <c r="N45" s="53"/>
      <c r="O45" s="59"/>
      <c r="P45" s="113"/>
    </row>
    <row r="46" spans="1:17" x14ac:dyDescent="0.25">
      <c r="A46" s="19">
        <v>15</v>
      </c>
      <c r="B46" s="30" t="s">
        <v>1380</v>
      </c>
      <c r="C46" s="114">
        <f>+Q46*0.05</f>
        <v>1392.1822652578549</v>
      </c>
      <c r="D46" s="162">
        <f t="shared" ref="D46" si="24">C46/8</f>
        <v>174.02278315723186</v>
      </c>
      <c r="E46" s="31">
        <f>+Q46*0.075</f>
        <v>2088.2733978867823</v>
      </c>
      <c r="F46" s="163">
        <f t="shared" ref="F46" si="25">E46/8</f>
        <v>261.03417473584778</v>
      </c>
      <c r="G46" s="120">
        <f>+Q46*0.105</f>
        <v>2923.5827570414949</v>
      </c>
      <c r="H46" s="162">
        <f t="shared" ref="H46" si="26">G46/8</f>
        <v>365.44784463018686</v>
      </c>
      <c r="I46" s="59">
        <f>+Q46*1.04</f>
        <v>28957.391117363382</v>
      </c>
      <c r="J46" s="53">
        <f>+I46*0.075</f>
        <v>2171.8043338022535</v>
      </c>
      <c r="K46" s="59">
        <f>I46/8</f>
        <v>3619.6738896704228</v>
      </c>
      <c r="L46" s="59">
        <f>J46/8</f>
        <v>271.47554172528169</v>
      </c>
      <c r="M46" s="132">
        <f>+I46*1.045</f>
        <v>30260.473717644734</v>
      </c>
      <c r="N46" s="53">
        <f>+M46*0.055</f>
        <v>1664.3260544704603</v>
      </c>
      <c r="O46" s="59">
        <f>M46/8</f>
        <v>3782.5592147055918</v>
      </c>
      <c r="P46" s="115">
        <f>N46/8</f>
        <v>208.04075680880754</v>
      </c>
      <c r="Q46">
        <v>27843.645305157097</v>
      </c>
    </row>
    <row r="47" spans="1:17" x14ac:dyDescent="0.25">
      <c r="A47" s="2"/>
      <c r="B47" s="100" t="s">
        <v>1382</v>
      </c>
      <c r="C47" s="114"/>
      <c r="D47" s="158"/>
      <c r="E47" s="31"/>
      <c r="F47" s="31"/>
      <c r="G47" s="120"/>
      <c r="H47" s="115"/>
      <c r="I47" s="59"/>
      <c r="J47" s="53"/>
      <c r="K47" s="59"/>
      <c r="L47" s="59"/>
      <c r="M47" s="132"/>
      <c r="N47" s="53"/>
      <c r="O47" s="59"/>
      <c r="P47" s="113"/>
    </row>
    <row r="48" spans="1:17" ht="27" customHeight="1" x14ac:dyDescent="0.25">
      <c r="A48" s="2"/>
      <c r="B48" s="103" t="s">
        <v>542</v>
      </c>
      <c r="C48" s="114"/>
      <c r="D48" s="158"/>
      <c r="E48" s="31"/>
      <c r="F48" s="31"/>
      <c r="G48" s="120"/>
      <c r="H48" s="115"/>
      <c r="I48" s="59"/>
      <c r="J48" s="53"/>
      <c r="K48" s="59"/>
      <c r="L48" s="59"/>
      <c r="M48" s="132"/>
      <c r="N48" s="53"/>
      <c r="O48" s="59"/>
      <c r="P48" s="113"/>
    </row>
    <row r="49" spans="1:17" x14ac:dyDescent="0.25">
      <c r="A49" s="19">
        <v>16</v>
      </c>
      <c r="B49" s="30" t="s">
        <v>1381</v>
      </c>
      <c r="C49" s="114">
        <f>+Q49*0.05</f>
        <v>1231.42767204968</v>
      </c>
      <c r="D49" s="162">
        <f t="shared" ref="D49" si="27">C49/8</f>
        <v>153.92845900621001</v>
      </c>
      <c r="E49" s="31">
        <f>+Q49*0.075</f>
        <v>1847.1415080745201</v>
      </c>
      <c r="F49" s="163">
        <f t="shared" ref="F49" si="28">E49/8</f>
        <v>230.89268850931501</v>
      </c>
      <c r="G49" s="120">
        <f>+Q49*0.105</f>
        <v>2585.9981113043282</v>
      </c>
      <c r="H49" s="162">
        <f t="shared" ref="H49" si="29">G49/8</f>
        <v>323.24976391304102</v>
      </c>
      <c r="I49" s="59">
        <f>+Q49*1.04</f>
        <v>25613.695578633346</v>
      </c>
      <c r="J49" s="53">
        <f>+I49*0.075</f>
        <v>1921.0271683975009</v>
      </c>
      <c r="K49" s="59">
        <f>I49/8</f>
        <v>3201.7119473291682</v>
      </c>
      <c r="L49" s="59">
        <f>J49/8</f>
        <v>240.12839604968761</v>
      </c>
      <c r="M49" s="132">
        <f>+I49*1.045</f>
        <v>26766.311879671845</v>
      </c>
      <c r="N49" s="53">
        <f>+M49*0.055</f>
        <v>1472.1471533819515</v>
      </c>
      <c r="O49" s="59">
        <f>M49/8</f>
        <v>3345.7889849589806</v>
      </c>
      <c r="P49" s="115">
        <f>N49/8</f>
        <v>184.01839417274394</v>
      </c>
      <c r="Q49">
        <v>24628.553440993601</v>
      </c>
    </row>
    <row r="50" spans="1:17" x14ac:dyDescent="0.25">
      <c r="A50" s="2"/>
      <c r="B50" s="100" t="s">
        <v>1382</v>
      </c>
      <c r="C50" s="114"/>
      <c r="D50" s="158"/>
      <c r="E50" s="31"/>
      <c r="F50" s="31"/>
      <c r="G50" s="120"/>
      <c r="H50" s="115"/>
      <c r="I50" s="59"/>
      <c r="J50" s="53"/>
      <c r="K50" s="59"/>
      <c r="L50" s="59"/>
      <c r="M50" s="132"/>
      <c r="N50" s="53"/>
      <c r="O50" s="59"/>
      <c r="P50" s="113"/>
    </row>
    <row r="51" spans="1:17" x14ac:dyDescent="0.25">
      <c r="A51" s="2"/>
      <c r="B51" s="100" t="s">
        <v>19</v>
      </c>
      <c r="C51" s="114"/>
      <c r="D51" s="158"/>
      <c r="E51" s="31"/>
      <c r="F51" s="31"/>
      <c r="G51" s="120"/>
      <c r="H51" s="115"/>
      <c r="I51" s="59"/>
      <c r="J51" s="53"/>
      <c r="K51" s="59"/>
      <c r="L51" s="59"/>
      <c r="M51" s="132"/>
      <c r="N51" s="53"/>
      <c r="O51" s="59"/>
      <c r="P51" s="113"/>
    </row>
    <row r="52" spans="1:17" x14ac:dyDescent="0.25">
      <c r="A52" s="19">
        <v>17</v>
      </c>
      <c r="B52" s="30" t="s">
        <v>636</v>
      </c>
      <c r="C52" s="114">
        <f>+Q52*0.05</f>
        <v>1169.8718009186971</v>
      </c>
      <c r="D52" s="162">
        <f t="shared" ref="D52" si="30">C52/8</f>
        <v>146.23397511483714</v>
      </c>
      <c r="E52" s="31">
        <f>+Q52*0.075</f>
        <v>1754.8077013780455</v>
      </c>
      <c r="F52" s="163">
        <f t="shared" ref="F52" si="31">E52/8</f>
        <v>219.35096267225569</v>
      </c>
      <c r="G52" s="120">
        <f>+Q52*0.105</f>
        <v>2456.7307819292637</v>
      </c>
      <c r="H52" s="162">
        <f t="shared" ref="H52" si="32">G52/8</f>
        <v>307.09134774115796</v>
      </c>
      <c r="I52" s="59">
        <f>+Q52*1.04</f>
        <v>24333.333459108901</v>
      </c>
      <c r="J52" s="53">
        <f>+I52*0.075</f>
        <v>1825.0000094331674</v>
      </c>
      <c r="K52" s="59">
        <f>I52/8</f>
        <v>3041.6666823886126</v>
      </c>
      <c r="L52" s="59">
        <f>J52/8</f>
        <v>228.12500117914593</v>
      </c>
      <c r="M52" s="132">
        <f>+I52*1.045</f>
        <v>25428.333464768799</v>
      </c>
      <c r="N52" s="53">
        <f>+M52*0.055</f>
        <v>1398.558340562284</v>
      </c>
      <c r="O52" s="59">
        <f>M52/8</f>
        <v>3178.5416830960999</v>
      </c>
      <c r="P52" s="115">
        <f>N52/8</f>
        <v>174.8197925702855</v>
      </c>
      <c r="Q52">
        <v>23397.436018373941</v>
      </c>
    </row>
    <row r="53" spans="1:17" x14ac:dyDescent="0.25">
      <c r="A53" s="2"/>
      <c r="B53" s="100" t="s">
        <v>1382</v>
      </c>
      <c r="C53" s="114"/>
      <c r="D53" s="158"/>
      <c r="E53" s="31"/>
      <c r="F53" s="31"/>
      <c r="G53" s="119"/>
      <c r="H53" s="113"/>
      <c r="M53" s="131"/>
      <c r="P53" s="113"/>
      <c r="Q53" s="61"/>
    </row>
    <row r="54" spans="1:17" x14ac:dyDescent="0.25">
      <c r="A54" s="2"/>
      <c r="B54" s="100" t="s">
        <v>20</v>
      </c>
      <c r="C54" s="114"/>
      <c r="D54" s="158"/>
      <c r="E54" s="31"/>
      <c r="F54" s="31"/>
      <c r="G54" s="119"/>
      <c r="H54" s="113"/>
      <c r="M54" s="131"/>
      <c r="P54" s="113"/>
    </row>
    <row r="55" spans="1:17" x14ac:dyDescent="0.25">
      <c r="A55" s="2"/>
      <c r="B55" s="100"/>
      <c r="C55" s="114"/>
      <c r="D55" s="158"/>
      <c r="E55" s="31"/>
      <c r="F55" s="31"/>
      <c r="G55" s="119"/>
      <c r="H55" s="113"/>
      <c r="M55" s="131"/>
      <c r="P55" s="113"/>
    </row>
    <row r="56" spans="1:17" ht="27.9" customHeight="1" x14ac:dyDescent="0.25">
      <c r="A56" s="2"/>
      <c r="B56" s="98" t="s">
        <v>31</v>
      </c>
      <c r="C56" s="114"/>
      <c r="D56" s="158"/>
      <c r="E56" s="31"/>
      <c r="F56" s="31"/>
      <c r="G56" s="119"/>
      <c r="H56" s="113"/>
      <c r="M56" s="131"/>
      <c r="P56" s="113"/>
    </row>
    <row r="57" spans="1:17" x14ac:dyDescent="0.25">
      <c r="C57" s="75"/>
      <c r="D57" s="118"/>
      <c r="E57" s="31"/>
      <c r="F57" s="31"/>
    </row>
    <row r="58" spans="1:17" x14ac:dyDescent="0.25">
      <c r="C58" s="75"/>
      <c r="D58" s="118"/>
      <c r="E58" s="31"/>
      <c r="F58" s="31"/>
    </row>
    <row r="59" spans="1:17" x14ac:dyDescent="0.25">
      <c r="C59" s="75"/>
      <c r="D59" s="118"/>
      <c r="E59" s="31"/>
      <c r="F59" s="31"/>
    </row>
    <row r="60" spans="1:17" x14ac:dyDescent="0.25">
      <c r="C60" s="75"/>
      <c r="D60" s="118"/>
      <c r="E60" s="31"/>
      <c r="F60" s="31"/>
    </row>
    <row r="61" spans="1:17" x14ac:dyDescent="0.25">
      <c r="C61" s="75"/>
      <c r="D61" s="118"/>
      <c r="E61" s="31"/>
      <c r="F61" s="31"/>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6"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35" max="1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pageSetUpPr fitToPage="1"/>
  </sheetPr>
  <dimension ref="A1:Q65"/>
  <sheetViews>
    <sheetView zoomScaleNormal="100" zoomScaleSheetLayoutView="75" workbookViewId="0">
      <selection sqref="A1:P65"/>
    </sheetView>
  </sheetViews>
  <sheetFormatPr baseColWidth="10" defaultColWidth="11.44140625" defaultRowHeight="13.2" x14ac:dyDescent="0.25"/>
  <cols>
    <col min="1" max="1" width="4.6640625" style="3" customWidth="1"/>
    <col min="2" max="2" width="110.6640625" customWidth="1"/>
    <col min="3" max="4" width="10.88671875" style="77" customWidth="1"/>
    <col min="5" max="5" width="9.33203125" style="73" customWidth="1"/>
    <col min="6" max="6" width="9.33203125" style="52" customWidth="1"/>
    <col min="7" max="7" width="10" style="52" bestFit="1" customWidth="1"/>
    <col min="8" max="9" width="10" style="58" customWidth="1"/>
    <col min="10" max="10" width="10" style="52" customWidth="1"/>
    <col min="11" max="13" width="10" style="58" customWidth="1"/>
    <col min="14" max="14" width="9.88671875" style="52" customWidth="1"/>
    <col min="15" max="15" width="9.88671875" style="58" customWidth="1"/>
    <col min="17" max="17" width="0" hidden="1" customWidth="1"/>
  </cols>
  <sheetData>
    <row r="1" spans="1:17"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7"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7"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t="s">
        <v>909</v>
      </c>
    </row>
    <row r="4" spans="1:17" x14ac:dyDescent="0.25">
      <c r="B4" s="27" t="s">
        <v>274</v>
      </c>
      <c r="C4" s="112"/>
      <c r="D4" s="175"/>
      <c r="E4" s="52"/>
      <c r="F4" s="58"/>
      <c r="G4" s="119"/>
      <c r="H4" s="113"/>
      <c r="M4" s="131"/>
      <c r="P4" s="113"/>
      <c r="Q4" s="46"/>
    </row>
    <row r="5" spans="1:17" ht="24.9" customHeight="1" x14ac:dyDescent="0.25">
      <c r="B5" s="11" t="s">
        <v>275</v>
      </c>
      <c r="C5" s="112"/>
      <c r="D5" s="175"/>
      <c r="E5" s="52"/>
      <c r="F5" s="58"/>
      <c r="G5" s="119"/>
      <c r="H5" s="113"/>
      <c r="M5" s="131"/>
      <c r="P5" s="113"/>
    </row>
    <row r="6" spans="1:17" x14ac:dyDescent="0.25">
      <c r="A6" s="21">
        <v>1</v>
      </c>
      <c r="B6" s="201" t="s">
        <v>1123</v>
      </c>
      <c r="C6" s="114">
        <f>+Q6*0.05</f>
        <v>1396.8541822014326</v>
      </c>
      <c r="D6" s="162">
        <f t="shared" ref="D6" si="0">C6/8</f>
        <v>174.60677277517908</v>
      </c>
      <c r="E6" s="53">
        <f>+Q6*0.075</f>
        <v>2095.2812733021487</v>
      </c>
      <c r="F6" s="163">
        <f t="shared" ref="F6" si="1">E6/8</f>
        <v>261.91015916276859</v>
      </c>
      <c r="G6" s="120">
        <f>+Q6*0.105</f>
        <v>2933.3937826230081</v>
      </c>
      <c r="H6" s="162">
        <f t="shared" ref="H6" si="2">G6/8</f>
        <v>366.67422282787601</v>
      </c>
      <c r="I6" s="59">
        <f>+Q6*1.04</f>
        <v>29054.566989789797</v>
      </c>
      <c r="J6" s="53">
        <f>+I6*0.075</f>
        <v>2179.0925242342346</v>
      </c>
      <c r="K6" s="59">
        <f>I6/8</f>
        <v>3631.8208737237246</v>
      </c>
      <c r="L6" s="59">
        <f>J6/8</f>
        <v>272.38656552927932</v>
      </c>
      <c r="M6" s="132">
        <f>+I6*1.045</f>
        <v>30362.022504330336</v>
      </c>
      <c r="N6" s="53">
        <f>+M6*0.055</f>
        <v>1669.9112377381684</v>
      </c>
      <c r="O6" s="59">
        <f>M6/8</f>
        <v>3795.252813041292</v>
      </c>
      <c r="P6" s="115">
        <f>N6/8</f>
        <v>208.73890471727105</v>
      </c>
      <c r="Q6">
        <v>27937.083644028651</v>
      </c>
    </row>
    <row r="7" spans="1:17" ht="42" customHeight="1" x14ac:dyDescent="0.25">
      <c r="B7" s="5" t="s">
        <v>1324</v>
      </c>
      <c r="C7" s="114"/>
      <c r="D7" s="158"/>
      <c r="E7" s="53"/>
      <c r="F7" s="59"/>
      <c r="G7" s="120"/>
      <c r="H7" s="115"/>
      <c r="I7" s="59"/>
      <c r="J7" s="53"/>
      <c r="K7" s="59"/>
      <c r="L7" s="59"/>
      <c r="M7" s="132"/>
      <c r="N7" s="53"/>
      <c r="O7" s="59"/>
      <c r="P7" s="113"/>
    </row>
    <row r="8" spans="1:17" ht="36.75" customHeight="1" x14ac:dyDescent="0.25">
      <c r="B8" s="5" t="s">
        <v>276</v>
      </c>
      <c r="C8" s="114"/>
      <c r="D8" s="158"/>
      <c r="E8" s="53"/>
      <c r="F8" s="59"/>
      <c r="G8" s="120"/>
      <c r="H8" s="115"/>
      <c r="I8" s="59"/>
      <c r="J8" s="53"/>
      <c r="K8" s="59"/>
      <c r="L8" s="59"/>
      <c r="M8" s="132"/>
      <c r="N8" s="53"/>
      <c r="O8" s="59"/>
      <c r="P8" s="113"/>
    </row>
    <row r="9" spans="1:17" ht="24.75" customHeight="1" x14ac:dyDescent="0.25">
      <c r="B9" s="5" t="s">
        <v>277</v>
      </c>
      <c r="C9" s="114"/>
      <c r="D9" s="158"/>
      <c r="E9" s="53"/>
      <c r="F9" s="59"/>
      <c r="G9" s="120"/>
      <c r="H9" s="115"/>
      <c r="I9" s="59"/>
      <c r="J9" s="53"/>
      <c r="K9" s="59"/>
      <c r="L9" s="59"/>
      <c r="M9" s="132"/>
      <c r="N9" s="53"/>
      <c r="O9" s="59"/>
      <c r="P9" s="113"/>
    </row>
    <row r="10" spans="1:17" ht="26.25" customHeight="1" x14ac:dyDescent="0.25">
      <c r="B10" s="5" t="s">
        <v>70</v>
      </c>
      <c r="C10" s="114"/>
      <c r="D10" s="158"/>
      <c r="E10" s="53"/>
      <c r="F10" s="59"/>
      <c r="G10" s="120"/>
      <c r="H10" s="115"/>
      <c r="I10" s="59"/>
      <c r="J10" s="53"/>
      <c r="K10" s="59"/>
      <c r="L10" s="59"/>
      <c r="M10" s="132"/>
      <c r="N10" s="53"/>
      <c r="O10" s="59"/>
      <c r="P10" s="113"/>
    </row>
    <row r="11" spans="1:17" ht="25.5" customHeight="1" x14ac:dyDescent="0.25">
      <c r="B11" s="5" t="s">
        <v>71</v>
      </c>
      <c r="C11" s="114"/>
      <c r="D11" s="158"/>
      <c r="E11" s="53"/>
      <c r="F11" s="59"/>
      <c r="G11" s="120"/>
      <c r="H11" s="115"/>
      <c r="I11" s="59"/>
      <c r="J11" s="53"/>
      <c r="K11" s="59"/>
      <c r="L11" s="59"/>
      <c r="M11" s="132"/>
      <c r="N11" s="53"/>
      <c r="O11" s="59"/>
      <c r="P11" s="113"/>
    </row>
    <row r="12" spans="1:17" x14ac:dyDescent="0.25">
      <c r="A12" s="21">
        <v>2</v>
      </c>
      <c r="B12" s="202" t="s">
        <v>653</v>
      </c>
      <c r="C12" s="114">
        <f>+Q12*0.05</f>
        <v>1324.4208225991315</v>
      </c>
      <c r="D12" s="162">
        <f t="shared" ref="D12" si="3">C12/8</f>
        <v>165.55260282489144</v>
      </c>
      <c r="E12" s="53">
        <f>+Q12*0.075</f>
        <v>1986.6312338986972</v>
      </c>
      <c r="F12" s="163">
        <f t="shared" ref="F12" si="4">E12/8</f>
        <v>248.32890423733716</v>
      </c>
      <c r="G12" s="120">
        <f>+Q12*0.105</f>
        <v>2781.2837274581761</v>
      </c>
      <c r="H12" s="162">
        <f t="shared" ref="H12" si="5">G12/8</f>
        <v>347.66046593227202</v>
      </c>
      <c r="I12" s="59">
        <f>+Q12*1.04</f>
        <v>27547.953110061935</v>
      </c>
      <c r="J12" s="53">
        <f>+I12*0.075</f>
        <v>2066.0964832546451</v>
      </c>
      <c r="K12" s="59">
        <f>I12/8</f>
        <v>3443.4941387577419</v>
      </c>
      <c r="L12" s="59">
        <f>J12/8</f>
        <v>258.26206040683064</v>
      </c>
      <c r="M12" s="132">
        <f>+I12*1.045</f>
        <v>28787.61100001472</v>
      </c>
      <c r="N12" s="53">
        <f>+M12*0.055</f>
        <v>1583.3186050008096</v>
      </c>
      <c r="O12" s="59">
        <f>M12/8</f>
        <v>3598.45137500184</v>
      </c>
      <c r="P12" s="115">
        <f>N12/8</f>
        <v>197.9148256251012</v>
      </c>
      <c r="Q12">
        <v>26488.41645198263</v>
      </c>
    </row>
    <row r="13" spans="1:17" ht="37.5" customHeight="1" x14ac:dyDescent="0.25">
      <c r="B13" s="5" t="s">
        <v>1324</v>
      </c>
      <c r="C13" s="114"/>
      <c r="D13" s="158"/>
      <c r="E13" s="53"/>
      <c r="F13" s="59"/>
      <c r="G13" s="120"/>
      <c r="H13" s="115"/>
      <c r="I13" s="59"/>
      <c r="J13" s="53"/>
      <c r="K13" s="59"/>
      <c r="L13" s="59"/>
      <c r="M13" s="132"/>
      <c r="N13" s="53"/>
      <c r="O13" s="59"/>
      <c r="P13" s="113"/>
    </row>
    <row r="14" spans="1:17" ht="24.9" customHeight="1" x14ac:dyDescent="0.25">
      <c r="B14" s="5" t="s">
        <v>947</v>
      </c>
      <c r="C14" s="114"/>
      <c r="D14" s="158"/>
      <c r="E14" s="53"/>
      <c r="F14" s="59"/>
      <c r="G14" s="120"/>
      <c r="H14" s="115"/>
      <c r="I14" s="59"/>
      <c r="J14" s="53"/>
      <c r="K14" s="59"/>
      <c r="L14" s="59"/>
      <c r="M14" s="132"/>
      <c r="N14" s="53"/>
      <c r="O14" s="59"/>
      <c r="P14" s="113"/>
    </row>
    <row r="15" spans="1:17" ht="24.9" customHeight="1" x14ac:dyDescent="0.25">
      <c r="B15" s="5" t="s">
        <v>1129</v>
      </c>
      <c r="C15" s="114"/>
      <c r="D15" s="158"/>
      <c r="E15" s="53"/>
      <c r="F15" s="59"/>
      <c r="G15" s="120"/>
      <c r="H15" s="115"/>
      <c r="I15" s="59"/>
      <c r="J15" s="53"/>
      <c r="K15" s="59"/>
      <c r="L15" s="59"/>
      <c r="M15" s="132"/>
      <c r="N15" s="53"/>
      <c r="O15" s="59"/>
      <c r="P15" s="113"/>
    </row>
    <row r="16" spans="1:17" ht="24.9" customHeight="1" x14ac:dyDescent="0.25">
      <c r="B16" s="5" t="s">
        <v>577</v>
      </c>
      <c r="C16" s="114"/>
      <c r="D16" s="158"/>
      <c r="E16" s="53"/>
      <c r="F16" s="59"/>
      <c r="G16" s="120"/>
      <c r="H16" s="115"/>
      <c r="I16" s="59"/>
      <c r="J16" s="53"/>
      <c r="K16" s="59"/>
      <c r="L16" s="59"/>
      <c r="M16" s="132"/>
      <c r="N16" s="53"/>
      <c r="O16" s="59"/>
      <c r="P16" s="113"/>
    </row>
    <row r="17" spans="1:17" ht="24.9" customHeight="1" x14ac:dyDescent="0.25">
      <c r="B17" s="5" t="s">
        <v>578</v>
      </c>
      <c r="C17" s="114"/>
      <c r="D17" s="158"/>
      <c r="E17" s="53"/>
      <c r="F17" s="59"/>
      <c r="G17" s="120"/>
      <c r="H17" s="115"/>
      <c r="I17" s="59"/>
      <c r="J17" s="53"/>
      <c r="K17" s="59"/>
      <c r="L17" s="59"/>
      <c r="M17" s="132"/>
      <c r="N17" s="53"/>
      <c r="O17" s="59"/>
      <c r="P17" s="113"/>
    </row>
    <row r="18" spans="1:17" x14ac:dyDescent="0.25">
      <c r="A18" s="21">
        <v>3</v>
      </c>
      <c r="B18" s="202" t="s">
        <v>968</v>
      </c>
      <c r="C18" s="114">
        <f>+Q18*0.05</f>
        <v>1234.5248346560838</v>
      </c>
      <c r="D18" s="162">
        <f t="shared" ref="D18" si="6">C18/8</f>
        <v>154.31560433201048</v>
      </c>
      <c r="E18" s="53">
        <f>+Q18*0.075</f>
        <v>1851.7872519841253</v>
      </c>
      <c r="F18" s="163">
        <f t="shared" ref="F18" si="7">E18/8</f>
        <v>231.47340649801566</v>
      </c>
      <c r="G18" s="120">
        <f>+Q18*0.105</f>
        <v>2592.5021527777758</v>
      </c>
      <c r="H18" s="162">
        <f t="shared" ref="H18" si="8">G18/8</f>
        <v>324.06276909722197</v>
      </c>
      <c r="I18" s="59">
        <f>+Q18*1.04</f>
        <v>25678.116560846542</v>
      </c>
      <c r="J18" s="53">
        <f>+I18*0.075</f>
        <v>1925.8587420634906</v>
      </c>
      <c r="K18" s="59">
        <f>I18/8</f>
        <v>3209.7645701058177</v>
      </c>
      <c r="L18" s="59">
        <f>J18/8</f>
        <v>240.73234275793632</v>
      </c>
      <c r="M18" s="132">
        <f>+I18*1.045</f>
        <v>26833.631806084635</v>
      </c>
      <c r="N18" s="53">
        <f>+M18*0.055</f>
        <v>1475.8497493346549</v>
      </c>
      <c r="O18" s="59">
        <f>M18/8</f>
        <v>3354.2039757605794</v>
      </c>
      <c r="P18" s="115">
        <f>N18/8</f>
        <v>184.48121866683186</v>
      </c>
      <c r="Q18">
        <v>24690.496693121673</v>
      </c>
    </row>
    <row r="19" spans="1:17" ht="42.75" customHeight="1" x14ac:dyDescent="0.25">
      <c r="B19" s="5" t="s">
        <v>1324</v>
      </c>
      <c r="C19" s="114"/>
      <c r="D19" s="158"/>
      <c r="E19" s="53"/>
      <c r="F19" s="59"/>
      <c r="G19" s="120"/>
      <c r="H19" s="115"/>
      <c r="I19" s="59"/>
      <c r="J19" s="53"/>
      <c r="K19" s="59"/>
      <c r="L19" s="59"/>
      <c r="M19" s="132"/>
      <c r="N19" s="53"/>
      <c r="O19" s="59"/>
      <c r="P19" s="113"/>
    </row>
    <row r="20" spans="1:17" ht="37.5" customHeight="1" x14ac:dyDescent="0.25">
      <c r="B20" s="5" t="s">
        <v>1098</v>
      </c>
      <c r="C20" s="114"/>
      <c r="D20" s="158"/>
      <c r="E20" s="53"/>
      <c r="F20" s="59"/>
      <c r="G20" s="120"/>
      <c r="H20" s="115"/>
      <c r="I20" s="59"/>
      <c r="J20" s="53"/>
      <c r="K20" s="59"/>
      <c r="L20" s="59"/>
      <c r="M20" s="132"/>
      <c r="N20" s="53"/>
      <c r="O20" s="59"/>
      <c r="P20" s="113"/>
    </row>
    <row r="21" spans="1:17" x14ac:dyDescent="0.25">
      <c r="A21" s="21">
        <v>4</v>
      </c>
      <c r="B21" s="202" t="s">
        <v>756</v>
      </c>
      <c r="C21" s="114">
        <f>+Q21*0.05</f>
        <v>1201.0005847865655</v>
      </c>
      <c r="D21" s="162">
        <f t="shared" ref="D21" si="9">C21/8</f>
        <v>150.12507309832068</v>
      </c>
      <c r="E21" s="53">
        <f>+Q21*0.075</f>
        <v>1801.500877179848</v>
      </c>
      <c r="F21" s="163">
        <f t="shared" ref="F21" si="10">E21/8</f>
        <v>225.187609647481</v>
      </c>
      <c r="G21" s="120">
        <f>+Q21*0.105</f>
        <v>2522.1012280517871</v>
      </c>
      <c r="H21" s="162">
        <f t="shared" ref="H21" si="11">G21/8</f>
        <v>315.26265350647338</v>
      </c>
      <c r="I21" s="59">
        <f>+Q21*1.04</f>
        <v>24980.81216356056</v>
      </c>
      <c r="J21" s="53">
        <f>+I21*0.075</f>
        <v>1873.5609122670419</v>
      </c>
      <c r="K21" s="59">
        <f>I21/8</f>
        <v>3122.60152044507</v>
      </c>
      <c r="L21" s="59">
        <f>J21/8</f>
        <v>234.19511403338024</v>
      </c>
      <c r="M21" s="132">
        <f>+I21*1.045</f>
        <v>26104.948710920784</v>
      </c>
      <c r="N21" s="53">
        <f>+M21*0.055</f>
        <v>1435.7721791006431</v>
      </c>
      <c r="O21" s="59">
        <f>M21/8</f>
        <v>3263.118588865098</v>
      </c>
      <c r="P21" s="115">
        <f>N21/8</f>
        <v>179.47152238758039</v>
      </c>
      <c r="Q21">
        <v>24020.011695731308</v>
      </c>
    </row>
    <row r="22" spans="1:17" ht="37.5" customHeight="1" x14ac:dyDescent="0.25">
      <c r="B22" s="5" t="s">
        <v>1324</v>
      </c>
      <c r="C22" s="114"/>
      <c r="D22" s="158"/>
      <c r="E22" s="53"/>
      <c r="F22" s="59"/>
      <c r="G22" s="120"/>
      <c r="H22" s="115"/>
      <c r="I22" s="59"/>
      <c r="J22" s="53"/>
      <c r="K22" s="59"/>
      <c r="L22" s="59"/>
      <c r="M22" s="132"/>
      <c r="N22" s="53"/>
      <c r="O22" s="59"/>
      <c r="P22" s="113"/>
    </row>
    <row r="23" spans="1:17" ht="37.5" customHeight="1" x14ac:dyDescent="0.25">
      <c r="B23" s="5" t="s">
        <v>1099</v>
      </c>
      <c r="C23" s="114"/>
      <c r="D23" s="158"/>
      <c r="E23" s="53"/>
      <c r="F23" s="59"/>
      <c r="G23" s="120"/>
      <c r="H23" s="115"/>
      <c r="I23" s="59"/>
      <c r="J23" s="53"/>
      <c r="K23" s="59"/>
      <c r="L23" s="59"/>
      <c r="M23" s="132"/>
      <c r="N23" s="53"/>
      <c r="O23" s="59"/>
      <c r="P23" s="113"/>
    </row>
    <row r="24" spans="1:17" x14ac:dyDescent="0.25">
      <c r="A24" s="21">
        <v>5</v>
      </c>
      <c r="B24" s="202" t="s">
        <v>970</v>
      </c>
      <c r="C24" s="114">
        <f>+Q24*0.05</f>
        <v>1172.0243022827988</v>
      </c>
      <c r="D24" s="162">
        <f t="shared" ref="D24" si="12">C24/8</f>
        <v>146.50303778534985</v>
      </c>
      <c r="E24" s="53">
        <f>+Q24*0.075</f>
        <v>1758.0364534241983</v>
      </c>
      <c r="F24" s="163">
        <f t="shared" ref="F24" si="13">E24/8</f>
        <v>219.75455667802478</v>
      </c>
      <c r="G24" s="120">
        <f>+Q24*0.105</f>
        <v>2461.2510347938774</v>
      </c>
      <c r="H24" s="162">
        <f t="shared" ref="H24" si="14">G24/8</f>
        <v>307.65637934923467</v>
      </c>
      <c r="I24" s="59">
        <f>+Q24*1.04</f>
        <v>24378.105487482215</v>
      </c>
      <c r="J24" s="53">
        <f>+I24*0.075</f>
        <v>1828.357911561166</v>
      </c>
      <c r="K24" s="59">
        <f>I24/8</f>
        <v>3047.2631859352769</v>
      </c>
      <c r="L24" s="59">
        <f>J24/8</f>
        <v>228.54473894514575</v>
      </c>
      <c r="M24" s="132">
        <f>+I24*1.045</f>
        <v>25475.120234418911</v>
      </c>
      <c r="N24" s="53">
        <f>+M24*0.055</f>
        <v>1401.13161289304</v>
      </c>
      <c r="O24" s="59">
        <f>M24/8</f>
        <v>3184.3900293023639</v>
      </c>
      <c r="P24" s="115">
        <f>N24/8</f>
        <v>175.14145161163</v>
      </c>
      <c r="Q24">
        <v>23440.486045655976</v>
      </c>
    </row>
    <row r="25" spans="1:17" ht="37.5" customHeight="1" x14ac:dyDescent="0.25">
      <c r="B25" s="5" t="s">
        <v>1324</v>
      </c>
      <c r="C25" s="114"/>
      <c r="D25" s="158"/>
      <c r="E25" s="53"/>
      <c r="F25" s="59"/>
      <c r="G25" s="120"/>
      <c r="H25" s="115"/>
      <c r="I25" s="59"/>
      <c r="J25" s="53"/>
      <c r="K25" s="59"/>
      <c r="L25" s="59"/>
      <c r="M25" s="132"/>
      <c r="N25" s="53"/>
      <c r="O25" s="59"/>
      <c r="P25" s="113"/>
    </row>
    <row r="26" spans="1:17" ht="25.5" customHeight="1" x14ac:dyDescent="0.25">
      <c r="B26" s="5" t="s">
        <v>579</v>
      </c>
      <c r="C26" s="114"/>
      <c r="D26" s="158"/>
      <c r="E26" s="53"/>
      <c r="F26" s="59"/>
      <c r="G26" s="120"/>
      <c r="H26" s="115"/>
      <c r="I26" s="59"/>
      <c r="J26" s="53"/>
      <c r="K26" s="59"/>
      <c r="L26" s="59"/>
      <c r="M26" s="132"/>
      <c r="N26" s="53"/>
      <c r="O26" s="59"/>
      <c r="P26" s="113"/>
    </row>
    <row r="27" spans="1:17" x14ac:dyDescent="0.25">
      <c r="A27" s="21">
        <v>6</v>
      </c>
      <c r="B27" s="202" t="s">
        <v>580</v>
      </c>
      <c r="C27" s="114">
        <f>+Q27*0.05</f>
        <v>1117.8508606444789</v>
      </c>
      <c r="D27" s="162">
        <f t="shared" ref="D27" si="15">C27/8</f>
        <v>139.73135758055986</v>
      </c>
      <c r="E27" s="53">
        <f>+Q27*0.075</f>
        <v>1676.7762909667181</v>
      </c>
      <c r="F27" s="163">
        <f t="shared" ref="F27" si="16">E27/8</f>
        <v>209.59703637083976</v>
      </c>
      <c r="G27" s="120">
        <f>+Q27*0.105</f>
        <v>2347.4868073534053</v>
      </c>
      <c r="H27" s="162">
        <f t="shared" ref="H27" si="17">G27/8</f>
        <v>293.43585091917566</v>
      </c>
      <c r="I27" s="59">
        <f>+Q27*1.04</f>
        <v>23251.29790140516</v>
      </c>
      <c r="J27" s="53">
        <f>+I27*0.075</f>
        <v>1743.847342605387</v>
      </c>
      <c r="K27" s="59">
        <f>I27/8</f>
        <v>2906.412237675645</v>
      </c>
      <c r="L27" s="59">
        <f>J27/8</f>
        <v>217.98091782567337</v>
      </c>
      <c r="M27" s="132">
        <f>+I27*1.045</f>
        <v>24297.606306968391</v>
      </c>
      <c r="N27" s="53">
        <f>+M27*0.055</f>
        <v>1336.3683468832614</v>
      </c>
      <c r="O27" s="59">
        <f>M27/8</f>
        <v>3037.2007883710489</v>
      </c>
      <c r="P27" s="115">
        <f>N27/8</f>
        <v>167.04604336040768</v>
      </c>
      <c r="Q27">
        <v>22357.017212889576</v>
      </c>
    </row>
    <row r="28" spans="1:17" ht="27" customHeight="1" x14ac:dyDescent="0.25">
      <c r="B28" s="5" t="s">
        <v>1186</v>
      </c>
      <c r="C28" s="112"/>
      <c r="D28" s="175"/>
      <c r="E28" s="52"/>
      <c r="F28" s="58"/>
      <c r="G28" s="119"/>
      <c r="H28" s="113"/>
      <c r="M28" s="131"/>
      <c r="P28" s="113"/>
      <c r="Q28" s="61"/>
    </row>
    <row r="29" spans="1:17" x14ac:dyDescent="0.25">
      <c r="B29" s="12" t="s">
        <v>581</v>
      </c>
      <c r="C29" s="112"/>
      <c r="D29" s="175"/>
      <c r="E29" s="52"/>
      <c r="F29" s="58"/>
      <c r="G29" s="119"/>
      <c r="H29" s="113"/>
      <c r="M29" s="131"/>
      <c r="P29" s="113"/>
    </row>
    <row r="30" spans="1:17" x14ac:dyDescent="0.25">
      <c r="A30" s="3">
        <v>7</v>
      </c>
      <c r="B30" s="13" t="s">
        <v>582</v>
      </c>
      <c r="C30" s="112"/>
      <c r="D30" s="175"/>
      <c r="E30" s="52"/>
      <c r="F30" s="58"/>
      <c r="G30" s="119"/>
      <c r="H30" s="113"/>
      <c r="M30" s="131"/>
      <c r="P30" s="113"/>
    </row>
    <row r="31" spans="1:17" x14ac:dyDescent="0.25">
      <c r="B31" s="14" t="s">
        <v>583</v>
      </c>
      <c r="C31" s="112"/>
      <c r="D31" s="175"/>
      <c r="E31" s="52"/>
      <c r="F31" s="58"/>
      <c r="G31" s="119"/>
      <c r="H31" s="113"/>
      <c r="M31" s="131"/>
      <c r="P31" s="113"/>
    </row>
    <row r="32" spans="1:17" x14ac:dyDescent="0.25">
      <c r="B32" s="15" t="s">
        <v>584</v>
      </c>
      <c r="C32" s="112"/>
      <c r="D32" s="175"/>
      <c r="E32" s="52"/>
      <c r="F32" s="58"/>
      <c r="G32" s="119"/>
      <c r="H32" s="113"/>
      <c r="M32" s="131"/>
      <c r="P32" s="113"/>
    </row>
    <row r="33" spans="1:16" x14ac:dyDescent="0.25">
      <c r="B33" s="15" t="s">
        <v>585</v>
      </c>
      <c r="C33" s="112"/>
      <c r="D33" s="175"/>
      <c r="E33" s="52"/>
      <c r="F33" s="58"/>
      <c r="G33" s="119"/>
      <c r="H33" s="113"/>
      <c r="M33" s="131"/>
      <c r="P33" s="113"/>
    </row>
    <row r="34" spans="1:16" x14ac:dyDescent="0.25">
      <c r="B34" s="15" t="s">
        <v>586</v>
      </c>
      <c r="C34" s="112"/>
      <c r="D34" s="175"/>
      <c r="E34" s="52"/>
      <c r="F34" s="58"/>
      <c r="G34" s="119"/>
      <c r="H34" s="113"/>
      <c r="M34" s="131"/>
      <c r="P34" s="113"/>
    </row>
    <row r="35" spans="1:16" x14ac:dyDescent="0.25">
      <c r="B35" s="15" t="s">
        <v>1406</v>
      </c>
      <c r="C35" s="112"/>
      <c r="D35" s="175"/>
      <c r="E35" s="52"/>
      <c r="F35" s="58"/>
      <c r="G35" s="119"/>
      <c r="H35" s="113"/>
      <c r="M35" s="131"/>
      <c r="P35" s="113"/>
    </row>
    <row r="36" spans="1:16" x14ac:dyDescent="0.25">
      <c r="B36" s="15" t="s">
        <v>1407</v>
      </c>
      <c r="C36" s="112"/>
      <c r="D36" s="175"/>
      <c r="E36" s="52"/>
      <c r="F36" s="58"/>
      <c r="G36" s="119"/>
      <c r="H36" s="113"/>
      <c r="M36" s="131"/>
      <c r="P36" s="113"/>
    </row>
    <row r="37" spans="1:16" x14ac:dyDescent="0.25">
      <c r="B37" s="15" t="s">
        <v>1408</v>
      </c>
      <c r="C37" s="112"/>
      <c r="D37" s="175"/>
      <c r="E37" s="52"/>
      <c r="F37" s="58"/>
      <c r="G37" s="119"/>
      <c r="H37" s="113"/>
      <c r="M37" s="131"/>
      <c r="P37" s="113"/>
    </row>
    <row r="38" spans="1:16" x14ac:dyDescent="0.25">
      <c r="B38" s="14" t="s">
        <v>1409</v>
      </c>
      <c r="C38" s="112"/>
      <c r="D38" s="175"/>
      <c r="E38" s="52"/>
      <c r="F38" s="58"/>
      <c r="G38" s="119"/>
      <c r="H38" s="113"/>
      <c r="M38" s="131"/>
      <c r="P38" s="113"/>
    </row>
    <row r="39" spans="1:16" x14ac:dyDescent="0.25">
      <c r="B39" s="15" t="s">
        <v>1410</v>
      </c>
      <c r="C39" s="112"/>
      <c r="D39" s="175"/>
      <c r="E39" s="52"/>
      <c r="F39" s="58"/>
      <c r="G39" s="119"/>
      <c r="H39" s="113"/>
      <c r="M39" s="131"/>
      <c r="P39" s="113"/>
    </row>
    <row r="40" spans="1:16" x14ac:dyDescent="0.25">
      <c r="B40" s="14" t="s">
        <v>1411</v>
      </c>
      <c r="C40" s="112"/>
      <c r="D40" s="175"/>
      <c r="E40" s="52"/>
      <c r="F40" s="58"/>
      <c r="G40" s="119"/>
      <c r="H40" s="113"/>
      <c r="M40" s="131"/>
      <c r="P40" s="113"/>
    </row>
    <row r="41" spans="1:16" x14ac:dyDescent="0.25">
      <c r="B41" s="15" t="s">
        <v>1412</v>
      </c>
      <c r="C41" s="112"/>
      <c r="D41" s="175"/>
      <c r="E41" s="52"/>
      <c r="F41" s="58"/>
      <c r="G41" s="119"/>
      <c r="H41" s="113"/>
      <c r="M41" s="131"/>
      <c r="P41" s="113"/>
    </row>
    <row r="42" spans="1:16" x14ac:dyDescent="0.25">
      <c r="B42" s="15" t="s">
        <v>1413</v>
      </c>
      <c r="C42" s="112"/>
      <c r="D42" s="175"/>
      <c r="E42" s="52"/>
      <c r="F42" s="58"/>
      <c r="G42" s="119"/>
      <c r="H42" s="113"/>
      <c r="M42" s="131"/>
      <c r="P42" s="113"/>
    </row>
    <row r="43" spans="1:16" x14ac:dyDescent="0.25">
      <c r="A43" s="3">
        <v>8</v>
      </c>
      <c r="B43" s="14" t="s">
        <v>1414</v>
      </c>
      <c r="C43" s="112"/>
      <c r="D43" s="175"/>
      <c r="E43" s="52"/>
      <c r="F43" s="58"/>
      <c r="G43" s="119"/>
      <c r="H43" s="113"/>
      <c r="M43" s="131"/>
      <c r="P43" s="113"/>
    </row>
    <row r="44" spans="1:16" x14ac:dyDescent="0.25">
      <c r="B44" s="16" t="s">
        <v>583</v>
      </c>
      <c r="C44" s="112"/>
      <c r="D44" s="175"/>
      <c r="E44" s="52"/>
      <c r="F44" s="58"/>
      <c r="G44" s="119"/>
      <c r="H44" s="113"/>
      <c r="M44" s="131"/>
      <c r="P44" s="113"/>
    </row>
    <row r="45" spans="1:16" x14ac:dyDescent="0.25">
      <c r="B45" s="15" t="s">
        <v>585</v>
      </c>
      <c r="C45" s="112"/>
      <c r="D45" s="175"/>
      <c r="E45" s="52"/>
      <c r="F45" s="58"/>
      <c r="G45" s="119"/>
      <c r="H45" s="113"/>
      <c r="M45" s="131"/>
      <c r="P45" s="113"/>
    </row>
    <row r="46" spans="1:16" x14ac:dyDescent="0.25">
      <c r="B46" s="15" t="s">
        <v>1406</v>
      </c>
      <c r="C46" s="112"/>
      <c r="D46" s="175"/>
      <c r="E46" s="52"/>
      <c r="F46" s="58"/>
      <c r="G46" s="119"/>
      <c r="H46" s="113"/>
      <c r="M46" s="131"/>
      <c r="P46" s="113"/>
    </row>
    <row r="47" spans="1:16" x14ac:dyDescent="0.25">
      <c r="B47" s="15" t="s">
        <v>1407</v>
      </c>
      <c r="C47" s="112"/>
      <c r="D47" s="175"/>
      <c r="E47" s="52"/>
      <c r="F47" s="58"/>
      <c r="G47" s="119"/>
      <c r="H47" s="113"/>
      <c r="M47" s="131"/>
      <c r="P47" s="113"/>
    </row>
    <row r="48" spans="1:16" x14ac:dyDescent="0.25">
      <c r="B48" s="15" t="s">
        <v>1408</v>
      </c>
      <c r="C48" s="112"/>
      <c r="D48" s="175"/>
      <c r="E48" s="52"/>
      <c r="F48" s="58"/>
      <c r="G48" s="119"/>
      <c r="H48" s="113"/>
      <c r="M48" s="131"/>
      <c r="P48" s="113"/>
    </row>
    <row r="49" spans="1:16" x14ac:dyDescent="0.25">
      <c r="B49" s="16" t="s">
        <v>1409</v>
      </c>
      <c r="C49" s="112"/>
      <c r="D49" s="175"/>
      <c r="E49" s="52"/>
      <c r="F49" s="58"/>
      <c r="G49" s="119"/>
      <c r="H49" s="113"/>
      <c r="M49" s="131"/>
      <c r="P49" s="113"/>
    </row>
    <row r="50" spans="1:16" x14ac:dyDescent="0.25">
      <c r="B50" s="15" t="s">
        <v>1410</v>
      </c>
      <c r="C50" s="112"/>
      <c r="D50" s="175"/>
      <c r="E50" s="52"/>
      <c r="F50" s="58"/>
      <c r="G50" s="119"/>
      <c r="H50" s="113"/>
      <c r="M50" s="131"/>
      <c r="P50" s="113"/>
    </row>
    <row r="51" spans="1:16" x14ac:dyDescent="0.25">
      <c r="B51" s="14" t="s">
        <v>1411</v>
      </c>
      <c r="C51" s="112"/>
      <c r="D51" s="175"/>
      <c r="E51" s="52"/>
      <c r="F51" s="58"/>
      <c r="G51" s="119"/>
      <c r="H51" s="113"/>
      <c r="M51" s="131"/>
      <c r="P51" s="113"/>
    </row>
    <row r="52" spans="1:16" x14ac:dyDescent="0.25">
      <c r="B52" s="15" t="s">
        <v>1413</v>
      </c>
      <c r="C52" s="112"/>
      <c r="D52" s="175"/>
      <c r="E52" s="52"/>
      <c r="F52" s="58"/>
      <c r="G52" s="119"/>
      <c r="H52" s="113"/>
      <c r="M52" s="131"/>
      <c r="P52" s="113"/>
    </row>
    <row r="53" spans="1:16" x14ac:dyDescent="0.25">
      <c r="A53" s="3">
        <v>9</v>
      </c>
      <c r="B53" s="14" t="s">
        <v>1415</v>
      </c>
      <c r="C53" s="112"/>
      <c r="D53" s="175"/>
      <c r="E53" s="52"/>
      <c r="F53" s="58"/>
      <c r="G53" s="119"/>
      <c r="H53" s="113"/>
      <c r="M53" s="131"/>
      <c r="P53" s="113"/>
    </row>
    <row r="54" spans="1:16" x14ac:dyDescent="0.25">
      <c r="B54" s="16" t="s">
        <v>583</v>
      </c>
      <c r="C54" s="112"/>
      <c r="D54" s="175"/>
      <c r="E54" s="52"/>
      <c r="F54" s="58"/>
      <c r="G54" s="119"/>
      <c r="H54" s="113"/>
      <c r="M54" s="131"/>
      <c r="P54" s="113"/>
    </row>
    <row r="55" spans="1:16" x14ac:dyDescent="0.25">
      <c r="B55" s="15" t="s">
        <v>585</v>
      </c>
      <c r="C55" s="112"/>
      <c r="D55" s="175"/>
      <c r="E55" s="52"/>
      <c r="F55" s="58"/>
      <c r="G55" s="119"/>
      <c r="H55" s="113"/>
      <c r="M55" s="131"/>
      <c r="P55" s="113"/>
    </row>
    <row r="56" spans="1:16" x14ac:dyDescent="0.25">
      <c r="B56" s="15" t="s">
        <v>1407</v>
      </c>
      <c r="C56" s="112"/>
      <c r="D56" s="175"/>
      <c r="E56" s="52"/>
      <c r="F56" s="58"/>
      <c r="G56" s="119"/>
      <c r="H56" s="113"/>
      <c r="M56" s="131"/>
      <c r="P56" s="113"/>
    </row>
    <row r="57" spans="1:16" x14ac:dyDescent="0.25">
      <c r="B57" s="15" t="s">
        <v>1408</v>
      </c>
      <c r="C57" s="112"/>
      <c r="D57" s="175"/>
      <c r="E57" s="52"/>
      <c r="F57" s="58"/>
      <c r="G57" s="119"/>
      <c r="H57" s="113"/>
      <c r="M57" s="131"/>
      <c r="P57" s="113"/>
    </row>
    <row r="58" spans="1:16" x14ac:dyDescent="0.25">
      <c r="B58" s="15" t="s">
        <v>1406</v>
      </c>
      <c r="C58" s="112"/>
      <c r="D58" s="175"/>
      <c r="E58" s="52"/>
      <c r="F58" s="58"/>
      <c r="G58" s="119"/>
      <c r="H58" s="113"/>
      <c r="M58" s="131"/>
      <c r="P58" s="113"/>
    </row>
    <row r="59" spans="1:16" x14ac:dyDescent="0.25">
      <c r="B59" s="17" t="s">
        <v>1416</v>
      </c>
      <c r="C59" s="112"/>
      <c r="D59" s="175"/>
      <c r="E59" s="52"/>
      <c r="F59" s="58"/>
      <c r="G59" s="119"/>
      <c r="H59" s="113"/>
      <c r="M59" s="131"/>
      <c r="P59" s="113"/>
    </row>
    <row r="60" spans="1:16" x14ac:dyDescent="0.25">
      <c r="B60" s="16" t="s">
        <v>1409</v>
      </c>
      <c r="C60" s="112"/>
      <c r="D60" s="175"/>
      <c r="E60" s="52"/>
      <c r="F60" s="58"/>
      <c r="G60" s="119"/>
      <c r="H60" s="113"/>
      <c r="M60" s="131"/>
      <c r="P60" s="113"/>
    </row>
    <row r="61" spans="1:16" x14ac:dyDescent="0.25">
      <c r="B61" s="15" t="s">
        <v>1410</v>
      </c>
      <c r="C61" s="112"/>
      <c r="D61" s="175"/>
      <c r="E61" s="52"/>
      <c r="F61" s="58"/>
      <c r="G61" s="119"/>
      <c r="H61" s="113"/>
      <c r="M61" s="131"/>
      <c r="P61" s="113"/>
    </row>
    <row r="62" spans="1:16" x14ac:dyDescent="0.25">
      <c r="B62" s="14" t="s">
        <v>1411</v>
      </c>
      <c r="C62" s="112"/>
      <c r="D62" s="175"/>
      <c r="E62" s="52"/>
      <c r="F62" s="58"/>
      <c r="G62" s="119"/>
      <c r="H62" s="113"/>
      <c r="M62" s="131"/>
      <c r="P62" s="113"/>
    </row>
    <row r="63" spans="1:16" x14ac:dyDescent="0.25">
      <c r="B63" s="15" t="s">
        <v>1413</v>
      </c>
      <c r="C63" s="112"/>
      <c r="D63" s="175"/>
      <c r="E63" s="52"/>
      <c r="F63" s="58"/>
      <c r="G63" s="119"/>
      <c r="H63" s="113"/>
      <c r="M63" s="131"/>
      <c r="P63" s="113"/>
    </row>
    <row r="64" spans="1:16" x14ac:dyDescent="0.25">
      <c r="B64" s="15"/>
      <c r="C64" s="112"/>
      <c r="D64" s="175"/>
      <c r="E64" s="52"/>
      <c r="F64" s="58"/>
      <c r="G64" s="119"/>
      <c r="H64" s="113"/>
      <c r="M64" s="131"/>
      <c r="P64" s="113"/>
    </row>
    <row r="65" spans="2:16" ht="27.9" customHeight="1" x14ac:dyDescent="0.25">
      <c r="B65" s="11" t="s">
        <v>31</v>
      </c>
      <c r="C65" s="112"/>
      <c r="D65" s="175"/>
      <c r="E65" s="52"/>
      <c r="F65" s="58"/>
      <c r="G65" s="119"/>
      <c r="H65" s="113"/>
      <c r="M65" s="131"/>
      <c r="P65" s="11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6"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20" max="15"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pageSetUpPr fitToPage="1"/>
  </sheetPr>
  <dimension ref="A1:T66"/>
  <sheetViews>
    <sheetView zoomScaleNormal="100" zoomScaleSheetLayoutView="75" workbookViewId="0">
      <selection sqref="A1:P64"/>
    </sheetView>
  </sheetViews>
  <sheetFormatPr baseColWidth="10" defaultColWidth="11.44140625" defaultRowHeight="13.2" x14ac:dyDescent="0.25"/>
  <cols>
    <col min="1" max="1" width="4.44140625" style="3" customWidth="1"/>
    <col min="2" max="2" width="110.6640625" customWidth="1"/>
    <col min="3" max="4" width="12.88671875" style="77" customWidth="1"/>
    <col min="5" max="5" width="11.44140625" style="73" customWidth="1"/>
    <col min="6" max="6" width="11.44140625" style="52" customWidth="1"/>
    <col min="7" max="7" width="11.33203125" style="52" customWidth="1"/>
    <col min="8" max="8" width="11.33203125" style="58" customWidth="1"/>
    <col min="9" max="9" width="10" style="58" customWidth="1"/>
    <col min="10" max="10" width="10" style="52" customWidth="1"/>
    <col min="11" max="13" width="10" style="58" customWidth="1"/>
    <col min="14" max="14" width="10" style="52" customWidth="1"/>
    <col min="15" max="16" width="10" style="58" customWidth="1"/>
    <col min="17" max="20" width="0" hidden="1" customWidth="1"/>
  </cols>
  <sheetData>
    <row r="1" spans="1:20"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R1" t="s">
        <v>1438</v>
      </c>
    </row>
    <row r="2" spans="1:20"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R2">
        <v>45658</v>
      </c>
    </row>
    <row r="3" spans="1:20"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R3" t="s">
        <v>909</v>
      </c>
    </row>
    <row r="4" spans="1:20" x14ac:dyDescent="0.25">
      <c r="B4" s="3" t="s">
        <v>398</v>
      </c>
      <c r="C4" s="112"/>
      <c r="D4" s="175"/>
      <c r="E4" s="52"/>
      <c r="F4" s="58"/>
      <c r="G4" s="119"/>
      <c r="H4" s="113"/>
      <c r="M4" s="131"/>
      <c r="P4" s="113"/>
    </row>
    <row r="5" spans="1:20" ht="26.25" customHeight="1" x14ac:dyDescent="0.25">
      <c r="B5" s="11" t="s">
        <v>225</v>
      </c>
      <c r="C5" s="112"/>
      <c r="D5" s="175"/>
      <c r="E5" s="52"/>
      <c r="F5" s="58"/>
      <c r="G5" s="119"/>
      <c r="H5" s="113"/>
      <c r="M5" s="131"/>
      <c r="P5" s="113"/>
      <c r="R5" s="46"/>
      <c r="T5" s="46"/>
    </row>
    <row r="6" spans="1:20" x14ac:dyDescent="0.25">
      <c r="B6" s="6" t="s">
        <v>338</v>
      </c>
      <c r="C6" s="112"/>
      <c r="D6" s="175"/>
      <c r="E6" s="52"/>
      <c r="F6" s="58"/>
      <c r="G6" s="119"/>
      <c r="H6" s="113"/>
      <c r="M6" s="131"/>
      <c r="P6" s="113"/>
    </row>
    <row r="7" spans="1:20" x14ac:dyDescent="0.25">
      <c r="B7" s="8" t="s">
        <v>337</v>
      </c>
      <c r="C7" s="112"/>
      <c r="D7" s="175"/>
      <c r="E7" s="52"/>
      <c r="F7" s="58"/>
      <c r="G7" s="119"/>
      <c r="H7" s="113"/>
      <c r="M7" s="131"/>
      <c r="P7" s="113"/>
    </row>
    <row r="8" spans="1:20" x14ac:dyDescent="0.25">
      <c r="A8" s="21">
        <v>1</v>
      </c>
      <c r="B8" s="30" t="s">
        <v>986</v>
      </c>
      <c r="C8" s="114">
        <f>+R8*0.05</f>
        <v>1459.5129799665415</v>
      </c>
      <c r="D8" s="162">
        <f t="shared" ref="D8" si="0">C8/8</f>
        <v>182.43912249581768</v>
      </c>
      <c r="E8" s="53">
        <f>+R8*0.075</f>
        <v>2189.269469949812</v>
      </c>
      <c r="F8" s="163">
        <f t="shared" ref="F8" si="1">E8/8</f>
        <v>273.6586837437265</v>
      </c>
      <c r="G8" s="120">
        <f>+R8*0.105</f>
        <v>3064.9772579297369</v>
      </c>
      <c r="H8" s="162">
        <f t="shared" ref="H8" si="2">G8/8</f>
        <v>383.12215724121711</v>
      </c>
      <c r="I8" s="59">
        <f>+R8*1.04</f>
        <v>30357.869983304063</v>
      </c>
      <c r="J8" s="53">
        <f>+I8*0.075</f>
        <v>2276.8402487478047</v>
      </c>
      <c r="K8" s="59">
        <f>I8/8</f>
        <v>3794.7337479130078</v>
      </c>
      <c r="L8" s="59">
        <f>J8/8</f>
        <v>284.60503109347559</v>
      </c>
      <c r="M8" s="132">
        <f>+I8*1.045</f>
        <v>31723.974132552743</v>
      </c>
      <c r="N8" s="53">
        <f>+M8*0.055</f>
        <v>1744.818577290401</v>
      </c>
      <c r="O8" s="59">
        <f>M8/8</f>
        <v>3965.4967665690929</v>
      </c>
      <c r="P8" s="115">
        <f>N8/8</f>
        <v>218.10232216130012</v>
      </c>
      <c r="R8">
        <v>29190.259599330828</v>
      </c>
    </row>
    <row r="9" spans="1:20" ht="50.1" customHeight="1" x14ac:dyDescent="0.25">
      <c r="B9" s="32" t="s">
        <v>1428</v>
      </c>
      <c r="C9" s="114"/>
      <c r="D9" s="158"/>
      <c r="E9" s="53"/>
      <c r="F9" s="59"/>
      <c r="G9" s="120"/>
      <c r="H9" s="115"/>
      <c r="I9" s="59"/>
      <c r="J9" s="53"/>
      <c r="K9" s="59"/>
      <c r="L9" s="59"/>
      <c r="M9" s="132"/>
      <c r="N9" s="53"/>
      <c r="O9" s="59"/>
      <c r="P9" s="115"/>
    </row>
    <row r="10" spans="1:20" ht="50.1" customHeight="1" x14ac:dyDescent="0.25">
      <c r="B10" s="9" t="s">
        <v>1430</v>
      </c>
      <c r="C10" s="114"/>
      <c r="D10" s="158"/>
      <c r="E10" s="53"/>
      <c r="F10" s="59"/>
      <c r="G10" s="120"/>
      <c r="H10" s="115"/>
      <c r="I10" s="59"/>
      <c r="J10" s="53"/>
      <c r="K10" s="59"/>
      <c r="L10" s="59"/>
      <c r="M10" s="132"/>
      <c r="N10" s="53"/>
      <c r="O10" s="59"/>
      <c r="P10" s="115"/>
    </row>
    <row r="11" spans="1:20" ht="63" customHeight="1" x14ac:dyDescent="0.25">
      <c r="B11" s="33" t="s">
        <v>1429</v>
      </c>
      <c r="C11" s="114"/>
      <c r="D11" s="158"/>
      <c r="E11" s="53"/>
      <c r="F11" s="59"/>
      <c r="G11" s="120"/>
      <c r="H11" s="115"/>
      <c r="I11" s="59"/>
      <c r="J11" s="53"/>
      <c r="K11" s="59"/>
      <c r="L11" s="59"/>
      <c r="M11" s="132"/>
      <c r="N11" s="53"/>
      <c r="O11" s="59"/>
      <c r="P11" s="115"/>
    </row>
    <row r="12" spans="1:20" ht="26.25" customHeight="1" x14ac:dyDescent="0.25">
      <c r="B12" s="33" t="s">
        <v>1431</v>
      </c>
      <c r="C12" s="114"/>
      <c r="D12" s="158"/>
      <c r="E12" s="53"/>
      <c r="F12" s="59"/>
      <c r="G12" s="120"/>
      <c r="H12" s="115"/>
      <c r="I12" s="59"/>
      <c r="J12" s="53"/>
      <c r="K12" s="59"/>
      <c r="L12" s="59"/>
      <c r="M12" s="132"/>
      <c r="N12" s="53"/>
      <c r="O12" s="59"/>
      <c r="P12" s="115"/>
    </row>
    <row r="13" spans="1:20" x14ac:dyDescent="0.25">
      <c r="A13" s="21">
        <v>2</v>
      </c>
      <c r="B13" s="30" t="s">
        <v>987</v>
      </c>
      <c r="C13" s="114">
        <f>+R13*0.05</f>
        <v>1402.1164021026871</v>
      </c>
      <c r="D13" s="162">
        <f t="shared" ref="D13" si="3">C13/8</f>
        <v>175.26455026283588</v>
      </c>
      <c r="E13" s="53">
        <f>+R13*0.075</f>
        <v>2103.1746031540306</v>
      </c>
      <c r="F13" s="163">
        <f t="shared" ref="F13" si="4">E13/8</f>
        <v>262.89682539425382</v>
      </c>
      <c r="G13" s="120">
        <f>+R13*0.105</f>
        <v>2944.4444444156429</v>
      </c>
      <c r="H13" s="162">
        <f t="shared" ref="H13" si="5">G13/8</f>
        <v>368.05555555195536</v>
      </c>
      <c r="I13" s="59">
        <f>+R13*1.04</f>
        <v>29164.021163735892</v>
      </c>
      <c r="J13" s="53">
        <f>+I13*0.075</f>
        <v>2187.3015872801916</v>
      </c>
      <c r="K13" s="59">
        <f>I13/8</f>
        <v>3645.5026454669865</v>
      </c>
      <c r="L13" s="59">
        <f>J13/8</f>
        <v>273.41269841002395</v>
      </c>
      <c r="M13" s="132">
        <f>+I13*1.045</f>
        <v>30476.402116104004</v>
      </c>
      <c r="N13" s="53">
        <f>+M13*0.055</f>
        <v>1676.2021163857203</v>
      </c>
      <c r="O13" s="59">
        <f>M13/8</f>
        <v>3809.5502645130005</v>
      </c>
      <c r="P13" s="115">
        <f>N13/8</f>
        <v>209.52526454821503</v>
      </c>
      <c r="R13">
        <v>28042.328042053741</v>
      </c>
    </row>
    <row r="14" spans="1:20" ht="50.25" customHeight="1" x14ac:dyDescent="0.25">
      <c r="B14" s="34" t="s">
        <v>1432</v>
      </c>
      <c r="C14" s="114"/>
      <c r="D14" s="158"/>
      <c r="E14" s="53"/>
      <c r="F14" s="59"/>
      <c r="G14" s="120"/>
      <c r="H14" s="115"/>
      <c r="I14" s="59"/>
      <c r="J14" s="53"/>
      <c r="K14" s="59"/>
      <c r="L14" s="59"/>
      <c r="M14" s="132"/>
      <c r="N14" s="53"/>
      <c r="O14" s="59"/>
      <c r="P14" s="115"/>
    </row>
    <row r="15" spans="1:20" x14ac:dyDescent="0.25">
      <c r="A15" s="21">
        <v>3</v>
      </c>
      <c r="B15" s="30" t="s">
        <v>988</v>
      </c>
      <c r="C15" s="114">
        <f>+R15*0.05</f>
        <v>1361.1188464856505</v>
      </c>
      <c r="D15" s="162">
        <f t="shared" ref="D15" si="6">C15/8</f>
        <v>170.13985581070631</v>
      </c>
      <c r="E15" s="53">
        <f>+R15*0.075</f>
        <v>2041.6782697284752</v>
      </c>
      <c r="F15" s="163">
        <f t="shared" ref="F15" si="7">E15/8</f>
        <v>255.20978371605941</v>
      </c>
      <c r="G15" s="120">
        <f>+R15*0.105</f>
        <v>2858.3495776198656</v>
      </c>
      <c r="H15" s="162">
        <f t="shared" ref="H15" si="8">G15/8</f>
        <v>357.2936972024832</v>
      </c>
      <c r="I15" s="59">
        <f>+R15*1.04</f>
        <v>28311.272006901527</v>
      </c>
      <c r="J15" s="53">
        <f>+I15*0.075</f>
        <v>2123.3454005176145</v>
      </c>
      <c r="K15" s="59">
        <f>I15/8</f>
        <v>3538.9090008626908</v>
      </c>
      <c r="L15" s="59">
        <f>J15/8</f>
        <v>265.41817506470181</v>
      </c>
      <c r="M15" s="132">
        <f>+I15*1.045</f>
        <v>29585.279247212093</v>
      </c>
      <c r="N15" s="53">
        <f>+M15*0.055</f>
        <v>1627.1903585966652</v>
      </c>
      <c r="O15" s="59">
        <f>M15/8</f>
        <v>3698.1599059015116</v>
      </c>
      <c r="P15" s="115">
        <f>N15/8</f>
        <v>203.39879482458315</v>
      </c>
      <c r="R15">
        <v>27222.376929713006</v>
      </c>
    </row>
    <row r="16" spans="1:20" ht="62.25" customHeight="1" x14ac:dyDescent="0.25">
      <c r="B16" s="25" t="s">
        <v>645</v>
      </c>
      <c r="C16" s="114"/>
      <c r="D16" s="158"/>
      <c r="E16" s="53"/>
      <c r="F16" s="59"/>
      <c r="G16" s="120"/>
      <c r="H16" s="115"/>
      <c r="I16" s="59"/>
      <c r="J16" s="53"/>
      <c r="K16" s="59"/>
      <c r="L16" s="59"/>
      <c r="M16" s="132"/>
      <c r="N16" s="53"/>
      <c r="O16" s="59"/>
      <c r="P16" s="115"/>
    </row>
    <row r="17" spans="1:18" x14ac:dyDescent="0.25">
      <c r="A17" s="21">
        <v>4</v>
      </c>
      <c r="B17" s="30" t="s">
        <v>989</v>
      </c>
      <c r="C17" s="114">
        <f>+R17*0.05</f>
        <v>1278.2569157336529</v>
      </c>
      <c r="D17" s="162">
        <f t="shared" ref="D17" si="9">C17/8</f>
        <v>159.78211446670662</v>
      </c>
      <c r="E17" s="53">
        <f>+R17*0.075</f>
        <v>1917.3853736004789</v>
      </c>
      <c r="F17" s="163">
        <f t="shared" ref="F17" si="10">E17/8</f>
        <v>239.67317170005987</v>
      </c>
      <c r="G17" s="120">
        <f>+R17*0.105</f>
        <v>2684.3395230406709</v>
      </c>
      <c r="H17" s="162">
        <f t="shared" ref="H17" si="11">G17/8</f>
        <v>335.54244038008386</v>
      </c>
      <c r="I17" s="59">
        <f>+R17*1.04</f>
        <v>26587.743847259979</v>
      </c>
      <c r="J17" s="53">
        <f>+I17*0.075</f>
        <v>1994.0807885444983</v>
      </c>
      <c r="K17" s="59">
        <f>I17/8</f>
        <v>3323.4679809074973</v>
      </c>
      <c r="L17" s="59">
        <f>J17/8</f>
        <v>249.26009856806229</v>
      </c>
      <c r="M17" s="132">
        <f>+I17*1.045</f>
        <v>27784.192320386675</v>
      </c>
      <c r="N17" s="53">
        <f>+M17*0.055</f>
        <v>1528.1305776212671</v>
      </c>
      <c r="O17" s="59">
        <f>M17/8</f>
        <v>3473.0240400483344</v>
      </c>
      <c r="P17" s="115">
        <f>N17/8</f>
        <v>191.01632220265839</v>
      </c>
      <c r="R17">
        <v>25565.138314673055</v>
      </c>
    </row>
    <row r="18" spans="1:18" ht="70.5" customHeight="1" x14ac:dyDescent="0.25">
      <c r="B18" s="28" t="s">
        <v>515</v>
      </c>
      <c r="C18" s="114"/>
      <c r="D18" s="158"/>
      <c r="E18" s="53"/>
      <c r="F18" s="59"/>
      <c r="G18" s="120"/>
      <c r="H18" s="115"/>
      <c r="I18" s="59"/>
      <c r="J18" s="53"/>
      <c r="K18" s="59"/>
      <c r="L18" s="59"/>
      <c r="M18" s="132"/>
      <c r="N18" s="53"/>
      <c r="O18" s="59"/>
      <c r="P18" s="115"/>
    </row>
    <row r="19" spans="1:18" ht="25.5" customHeight="1" x14ac:dyDescent="0.25">
      <c r="B19" s="5" t="s">
        <v>792</v>
      </c>
      <c r="C19" s="114"/>
      <c r="D19" s="158"/>
      <c r="E19" s="53"/>
      <c r="F19" s="59"/>
      <c r="G19" s="120"/>
      <c r="H19" s="115"/>
      <c r="I19" s="59"/>
      <c r="J19" s="53"/>
      <c r="K19" s="59"/>
      <c r="L19" s="59"/>
      <c r="M19" s="132"/>
      <c r="N19" s="53"/>
      <c r="O19" s="59"/>
      <c r="P19" s="115"/>
    </row>
    <row r="20" spans="1:18" ht="25.5" customHeight="1" x14ac:dyDescent="0.25">
      <c r="B20" s="29" t="s">
        <v>793</v>
      </c>
      <c r="C20" s="114"/>
      <c r="D20" s="158"/>
      <c r="E20" s="53"/>
      <c r="F20" s="59"/>
      <c r="G20" s="120"/>
      <c r="H20" s="115"/>
      <c r="I20" s="59"/>
      <c r="J20" s="53"/>
      <c r="K20" s="59"/>
      <c r="L20" s="59"/>
      <c r="M20" s="132"/>
      <c r="N20" s="53"/>
      <c r="O20" s="59"/>
      <c r="P20" s="115"/>
    </row>
    <row r="21" spans="1:18" x14ac:dyDescent="0.25">
      <c r="A21" s="21">
        <v>5</v>
      </c>
      <c r="B21" s="30" t="s">
        <v>990</v>
      </c>
      <c r="C21" s="114">
        <f>+R21*0.05</f>
        <v>1239.9258739319912</v>
      </c>
      <c r="D21" s="162">
        <f t="shared" ref="D21" si="12">C21/8</f>
        <v>154.9907342414989</v>
      </c>
      <c r="E21" s="53">
        <f>+R21*0.075</f>
        <v>1859.8888108979868</v>
      </c>
      <c r="F21" s="163">
        <f t="shared" ref="F21" si="13">E21/8</f>
        <v>232.48610136224835</v>
      </c>
      <c r="G21" s="120">
        <f>+R21*0.105</f>
        <v>2603.8443352571812</v>
      </c>
      <c r="H21" s="162">
        <f t="shared" ref="H21" si="14">G21/8</f>
        <v>325.48054190714765</v>
      </c>
      <c r="I21" s="59">
        <f>+R21*1.04</f>
        <v>25790.458177785418</v>
      </c>
      <c r="J21" s="53">
        <f>+I21*0.075</f>
        <v>1934.2843633339062</v>
      </c>
      <c r="K21" s="59">
        <f>I21/8</f>
        <v>3223.8072722231773</v>
      </c>
      <c r="L21" s="59">
        <f>J21/8</f>
        <v>241.78554541673827</v>
      </c>
      <c r="M21" s="132">
        <f>+I21*1.045</f>
        <v>26951.028795785762</v>
      </c>
      <c r="N21" s="53">
        <f>+M21*0.055</f>
        <v>1482.3065837682168</v>
      </c>
      <c r="O21" s="59">
        <f>M21/8</f>
        <v>3368.8785994732202</v>
      </c>
      <c r="P21" s="115">
        <f>N21/8</f>
        <v>185.2883229710271</v>
      </c>
      <c r="R21">
        <v>24798.517478639824</v>
      </c>
    </row>
    <row r="22" spans="1:18" ht="72" customHeight="1" x14ac:dyDescent="0.25">
      <c r="B22" s="28" t="s">
        <v>336</v>
      </c>
      <c r="C22" s="114"/>
      <c r="D22" s="158"/>
      <c r="E22" s="53"/>
      <c r="F22" s="59"/>
      <c r="G22" s="120"/>
      <c r="H22" s="115"/>
      <c r="I22" s="59"/>
      <c r="J22" s="53"/>
      <c r="K22" s="59"/>
      <c r="L22" s="59"/>
      <c r="M22" s="132"/>
      <c r="N22" s="53"/>
      <c r="O22" s="59"/>
      <c r="P22" s="115"/>
    </row>
    <row r="23" spans="1:18" ht="27" customHeight="1" x14ac:dyDescent="0.25">
      <c r="B23" s="5" t="s">
        <v>794</v>
      </c>
      <c r="C23" s="114"/>
      <c r="D23" s="158"/>
      <c r="E23" s="53"/>
      <c r="F23" s="59"/>
      <c r="G23" s="120"/>
      <c r="H23" s="115"/>
      <c r="I23" s="59"/>
      <c r="J23" s="53"/>
      <c r="K23" s="59"/>
      <c r="L23" s="59"/>
      <c r="M23" s="132"/>
      <c r="N23" s="53"/>
      <c r="O23" s="59"/>
      <c r="P23" s="115"/>
    </row>
    <row r="24" spans="1:18" ht="28.5" customHeight="1" x14ac:dyDescent="0.25">
      <c r="B24" s="29" t="s">
        <v>793</v>
      </c>
      <c r="C24" s="114"/>
      <c r="D24" s="158"/>
      <c r="E24" s="53"/>
      <c r="F24" s="59"/>
      <c r="G24" s="120"/>
      <c r="H24" s="115"/>
      <c r="I24" s="59"/>
      <c r="J24" s="53"/>
      <c r="K24" s="59"/>
      <c r="L24" s="59"/>
      <c r="M24" s="132"/>
      <c r="N24" s="53"/>
      <c r="O24" s="59"/>
      <c r="P24" s="115"/>
    </row>
    <row r="25" spans="1:18" x14ac:dyDescent="0.25">
      <c r="A25" s="21">
        <v>6</v>
      </c>
      <c r="B25" s="30" t="s">
        <v>991</v>
      </c>
      <c r="C25" s="114">
        <f>+R25*0.05</f>
        <v>1196.6221879426321</v>
      </c>
      <c r="D25" s="162">
        <f t="shared" ref="D25" si="15">C25/8</f>
        <v>149.57777349282901</v>
      </c>
      <c r="E25" s="53">
        <f>+R25*0.075</f>
        <v>1794.9332819139481</v>
      </c>
      <c r="F25" s="163">
        <f t="shared" ref="F25" si="16">E25/8</f>
        <v>224.36666023924352</v>
      </c>
      <c r="G25" s="120">
        <f>+R25*0.105</f>
        <v>2512.9065946795272</v>
      </c>
      <c r="H25" s="162">
        <f t="shared" ref="H25" si="17">G25/8</f>
        <v>314.1133243349409</v>
      </c>
      <c r="I25" s="59">
        <f>+R25*1.04</f>
        <v>24889.741509206749</v>
      </c>
      <c r="J25" s="53">
        <f>+I25*0.075</f>
        <v>1866.7306131905061</v>
      </c>
      <c r="K25" s="59">
        <f>I25/8</f>
        <v>3111.2176886508437</v>
      </c>
      <c r="L25" s="59">
        <f>J25/8</f>
        <v>233.34132664881326</v>
      </c>
      <c r="M25" s="132">
        <f>+I25*1.045</f>
        <v>26009.779877121051</v>
      </c>
      <c r="N25" s="53">
        <f>+M25*0.055</f>
        <v>1430.5378932416579</v>
      </c>
      <c r="O25" s="59">
        <f>M25/8</f>
        <v>3251.2224846401314</v>
      </c>
      <c r="P25" s="115">
        <f>N25/8</f>
        <v>178.81723665520724</v>
      </c>
      <c r="R25">
        <v>23932.443758852642</v>
      </c>
    </row>
    <row r="26" spans="1:18" ht="24.9" customHeight="1" x14ac:dyDescent="0.25">
      <c r="B26" s="28" t="s">
        <v>1127</v>
      </c>
      <c r="C26" s="114"/>
      <c r="D26" s="158"/>
      <c r="E26" s="53"/>
      <c r="F26" s="59"/>
      <c r="G26" s="120"/>
      <c r="H26" s="115"/>
      <c r="I26" s="59"/>
      <c r="J26" s="53"/>
      <c r="K26" s="59"/>
      <c r="L26" s="59"/>
      <c r="M26" s="132"/>
      <c r="N26" s="53"/>
      <c r="O26" s="59"/>
      <c r="P26" s="115"/>
    </row>
    <row r="27" spans="1:18" x14ac:dyDescent="0.25">
      <c r="B27" s="6" t="s">
        <v>397</v>
      </c>
      <c r="C27" s="114"/>
      <c r="D27" s="158"/>
      <c r="E27" s="53"/>
      <c r="F27" s="59"/>
      <c r="G27" s="120"/>
      <c r="H27" s="115"/>
      <c r="I27" s="59"/>
      <c r="J27" s="53"/>
      <c r="K27" s="59"/>
      <c r="L27" s="59"/>
      <c r="M27" s="132"/>
      <c r="N27" s="53"/>
      <c r="O27" s="59"/>
      <c r="P27" s="115"/>
    </row>
    <row r="28" spans="1:18" x14ac:dyDescent="0.25">
      <c r="B28" s="6" t="s">
        <v>795</v>
      </c>
      <c r="C28" s="114"/>
      <c r="D28" s="158"/>
      <c r="E28" s="53"/>
      <c r="F28" s="59"/>
      <c r="G28" s="120"/>
      <c r="H28" s="115"/>
      <c r="I28" s="59"/>
      <c r="J28" s="53"/>
      <c r="K28" s="59"/>
      <c r="L28" s="59"/>
      <c r="M28" s="132"/>
      <c r="N28" s="53"/>
      <c r="O28" s="59"/>
      <c r="P28" s="115"/>
    </row>
    <row r="29" spans="1:18" x14ac:dyDescent="0.25">
      <c r="A29" s="21">
        <v>7</v>
      </c>
      <c r="B29" s="30" t="s">
        <v>992</v>
      </c>
      <c r="C29" s="114">
        <f>+R29*0.05</f>
        <v>1459.5129799665415</v>
      </c>
      <c r="D29" s="162">
        <f t="shared" ref="D29" si="18">C29/8</f>
        <v>182.43912249581768</v>
      </c>
      <c r="E29" s="53">
        <f>+R29*0.075</f>
        <v>2189.269469949812</v>
      </c>
      <c r="F29" s="163">
        <f t="shared" ref="F29" si="19">E29/8</f>
        <v>273.6586837437265</v>
      </c>
      <c r="G29" s="120">
        <f>+R29*0.105</f>
        <v>3064.9772579297369</v>
      </c>
      <c r="H29" s="162">
        <f t="shared" ref="H29" si="20">G29/8</f>
        <v>383.12215724121711</v>
      </c>
      <c r="I29" s="59">
        <f>+R29*1.04</f>
        <v>30357.869983304063</v>
      </c>
      <c r="J29" s="53">
        <f>+I29*0.075</f>
        <v>2276.8402487478047</v>
      </c>
      <c r="K29" s="59">
        <f>I29/8</f>
        <v>3794.7337479130078</v>
      </c>
      <c r="L29" s="59">
        <f>J29/8</f>
        <v>284.60503109347559</v>
      </c>
      <c r="M29" s="132">
        <f>+I29*1.045</f>
        <v>31723.974132552743</v>
      </c>
      <c r="N29" s="53">
        <f>+M29*0.055</f>
        <v>1744.818577290401</v>
      </c>
      <c r="O29" s="59">
        <f>M29/8</f>
        <v>3965.4967665690929</v>
      </c>
      <c r="P29" s="115">
        <f>N29/8</f>
        <v>218.10232216130012</v>
      </c>
      <c r="R29">
        <v>29190.259599330828</v>
      </c>
    </row>
    <row r="30" spans="1:18" ht="75" customHeight="1" x14ac:dyDescent="0.25">
      <c r="B30" s="28" t="s">
        <v>396</v>
      </c>
      <c r="C30" s="114"/>
      <c r="D30" s="158"/>
      <c r="E30" s="53"/>
      <c r="F30" s="59"/>
      <c r="G30" s="120"/>
      <c r="H30" s="115"/>
      <c r="I30" s="59"/>
      <c r="J30" s="53"/>
      <c r="K30" s="59"/>
      <c r="L30" s="59"/>
      <c r="M30" s="132"/>
      <c r="N30" s="53"/>
      <c r="O30" s="59"/>
      <c r="P30" s="115"/>
    </row>
    <row r="31" spans="1:18" ht="38.1" customHeight="1" x14ac:dyDescent="0.25">
      <c r="B31" s="1" t="s">
        <v>796</v>
      </c>
      <c r="C31" s="114"/>
      <c r="D31" s="158"/>
      <c r="E31" s="53"/>
      <c r="F31" s="59"/>
      <c r="G31" s="120"/>
      <c r="H31" s="115"/>
      <c r="I31" s="59"/>
      <c r="J31" s="53"/>
      <c r="K31" s="59"/>
      <c r="L31" s="59"/>
      <c r="M31" s="132"/>
      <c r="N31" s="53"/>
      <c r="O31" s="59"/>
      <c r="P31" s="115"/>
    </row>
    <row r="32" spans="1:18" ht="38.1" customHeight="1" x14ac:dyDescent="0.25">
      <c r="B32" s="1" t="s">
        <v>797</v>
      </c>
      <c r="C32" s="114"/>
      <c r="D32" s="158"/>
      <c r="E32" s="53"/>
      <c r="F32" s="59"/>
      <c r="G32" s="120"/>
      <c r="H32" s="115"/>
      <c r="I32" s="59"/>
      <c r="J32" s="53"/>
      <c r="K32" s="59"/>
      <c r="L32" s="59"/>
      <c r="M32" s="132"/>
      <c r="N32" s="53"/>
      <c r="O32" s="59"/>
      <c r="P32" s="115"/>
    </row>
    <row r="33" spans="1:18" ht="65.25" customHeight="1" x14ac:dyDescent="0.25">
      <c r="B33" s="29" t="s">
        <v>320</v>
      </c>
      <c r="C33" s="114"/>
      <c r="D33" s="158"/>
      <c r="E33" s="53"/>
      <c r="F33" s="59"/>
      <c r="G33" s="120"/>
      <c r="H33" s="115"/>
      <c r="I33" s="59"/>
      <c r="J33" s="53"/>
      <c r="K33" s="59"/>
      <c r="L33" s="59"/>
      <c r="M33" s="132"/>
      <c r="N33" s="53"/>
      <c r="O33" s="59"/>
      <c r="P33" s="115"/>
    </row>
    <row r="34" spans="1:18" x14ac:dyDescent="0.25">
      <c r="A34" s="21">
        <v>8</v>
      </c>
      <c r="B34" s="30" t="s">
        <v>993</v>
      </c>
      <c r="C34" s="114">
        <f>+R34*0.05</f>
        <v>1402.1164021026871</v>
      </c>
      <c r="D34" s="162">
        <f t="shared" ref="D34" si="21">C34/8</f>
        <v>175.26455026283588</v>
      </c>
      <c r="E34" s="53">
        <f>+R34*0.075</f>
        <v>2103.1746031540306</v>
      </c>
      <c r="F34" s="163">
        <f t="shared" ref="F34" si="22">E34/8</f>
        <v>262.89682539425382</v>
      </c>
      <c r="G34" s="120">
        <f>+R34*0.105</f>
        <v>2944.4444444156429</v>
      </c>
      <c r="H34" s="162">
        <f t="shared" ref="H34" si="23">G34/8</f>
        <v>368.05555555195536</v>
      </c>
      <c r="I34" s="59">
        <f>+R34*1.04</f>
        <v>29164.021163735892</v>
      </c>
      <c r="J34" s="53">
        <f>+I34*0.075</f>
        <v>2187.3015872801916</v>
      </c>
      <c r="K34" s="59">
        <f>I34/8</f>
        <v>3645.5026454669865</v>
      </c>
      <c r="L34" s="59">
        <f>J34/8</f>
        <v>273.41269841002395</v>
      </c>
      <c r="M34" s="132">
        <f>+I34*1.045</f>
        <v>30476.402116104004</v>
      </c>
      <c r="N34" s="53">
        <f>+M34*0.055</f>
        <v>1676.2021163857203</v>
      </c>
      <c r="O34" s="59">
        <f>M34/8</f>
        <v>3809.5502645130005</v>
      </c>
      <c r="P34" s="115">
        <f>N34/8</f>
        <v>209.52526454821503</v>
      </c>
      <c r="R34">
        <v>28042.328042053741</v>
      </c>
    </row>
    <row r="35" spans="1:18" ht="54.75" customHeight="1" x14ac:dyDescent="0.25">
      <c r="B35" s="26" t="s">
        <v>395</v>
      </c>
      <c r="C35" s="114"/>
      <c r="D35" s="158"/>
      <c r="E35" s="53"/>
      <c r="F35" s="59"/>
      <c r="G35" s="120"/>
      <c r="H35" s="115"/>
      <c r="I35" s="59"/>
      <c r="J35" s="53"/>
      <c r="K35" s="59"/>
      <c r="L35" s="59"/>
      <c r="M35" s="132"/>
      <c r="N35" s="53"/>
      <c r="O35" s="59"/>
      <c r="P35" s="115"/>
    </row>
    <row r="36" spans="1:18" x14ac:dyDescent="0.25">
      <c r="A36" s="21">
        <v>9</v>
      </c>
      <c r="B36" s="30" t="s">
        <v>994</v>
      </c>
      <c r="C36" s="114">
        <f>+R36*0.05</f>
        <v>1361.1188464856505</v>
      </c>
      <c r="D36" s="162">
        <f t="shared" ref="D36" si="24">C36/8</f>
        <v>170.13985581070631</v>
      </c>
      <c r="E36" s="53">
        <f>+R36*0.075</f>
        <v>2041.6782697284752</v>
      </c>
      <c r="F36" s="163">
        <f t="shared" ref="F36" si="25">E36/8</f>
        <v>255.20978371605941</v>
      </c>
      <c r="G36" s="120">
        <f>+R36*0.105</f>
        <v>2858.3495776198656</v>
      </c>
      <c r="H36" s="162">
        <f t="shared" ref="H36" si="26">G36/8</f>
        <v>357.2936972024832</v>
      </c>
      <c r="I36" s="59">
        <f>+R36*1.04</f>
        <v>28311.272006901527</v>
      </c>
      <c r="J36" s="53">
        <f>+I36*0.075</f>
        <v>2123.3454005176145</v>
      </c>
      <c r="K36" s="59">
        <f>I36/8</f>
        <v>3538.9090008626908</v>
      </c>
      <c r="L36" s="59">
        <f>J36/8</f>
        <v>265.41817506470181</v>
      </c>
      <c r="M36" s="132">
        <f>+I36*1.045</f>
        <v>29585.279247212093</v>
      </c>
      <c r="N36" s="53">
        <f>+M36*0.055</f>
        <v>1627.1903585966652</v>
      </c>
      <c r="O36" s="59">
        <f>M36/8</f>
        <v>3698.1599059015116</v>
      </c>
      <c r="P36" s="115">
        <f>N36/8</f>
        <v>203.39879482458315</v>
      </c>
      <c r="R36">
        <v>27222.376929713006</v>
      </c>
    </row>
    <row r="37" spans="1:18" ht="60.75" customHeight="1" x14ac:dyDescent="0.25">
      <c r="B37" s="26" t="s">
        <v>394</v>
      </c>
      <c r="C37" s="114"/>
      <c r="D37" s="158"/>
      <c r="E37" s="53"/>
      <c r="F37" s="59"/>
      <c r="G37" s="120"/>
      <c r="H37" s="115"/>
      <c r="I37" s="59"/>
      <c r="J37" s="53"/>
      <c r="K37" s="59"/>
      <c r="L37" s="59"/>
      <c r="M37" s="132"/>
      <c r="N37" s="53"/>
      <c r="O37" s="59"/>
      <c r="P37" s="115"/>
    </row>
    <row r="38" spans="1:18" x14ac:dyDescent="0.25">
      <c r="A38" s="21">
        <v>10</v>
      </c>
      <c r="B38" s="30" t="s">
        <v>995</v>
      </c>
      <c r="C38" s="114">
        <f>+R38*0.05</f>
        <v>1278.2569157336529</v>
      </c>
      <c r="D38" s="162">
        <f t="shared" ref="D38" si="27">C38/8</f>
        <v>159.78211446670662</v>
      </c>
      <c r="E38" s="53">
        <f>+R38*0.075</f>
        <v>1917.3853736004789</v>
      </c>
      <c r="F38" s="163">
        <f t="shared" ref="F38" si="28">E38/8</f>
        <v>239.67317170005987</v>
      </c>
      <c r="G38" s="120">
        <f>+R38*0.105</f>
        <v>2684.3395230406709</v>
      </c>
      <c r="H38" s="162">
        <f t="shared" ref="H38" si="29">G38/8</f>
        <v>335.54244038008386</v>
      </c>
      <c r="I38" s="59">
        <f>+R38*1.04</f>
        <v>26587.743847259979</v>
      </c>
      <c r="J38" s="53">
        <f>+I38*0.075</f>
        <v>1994.0807885444983</v>
      </c>
      <c r="K38" s="59">
        <f>I38/8</f>
        <v>3323.4679809074973</v>
      </c>
      <c r="L38" s="59">
        <f>J38/8</f>
        <v>249.26009856806229</v>
      </c>
      <c r="M38" s="132">
        <f>+I38*1.045</f>
        <v>27784.192320386675</v>
      </c>
      <c r="N38" s="53">
        <f>+M38*0.055</f>
        <v>1528.1305776212671</v>
      </c>
      <c r="O38" s="59">
        <f>M38/8</f>
        <v>3473.0240400483344</v>
      </c>
      <c r="P38" s="115">
        <f>N38/8</f>
        <v>191.01632220265839</v>
      </c>
      <c r="R38">
        <v>25565.138314673055</v>
      </c>
    </row>
    <row r="39" spans="1:18" ht="90" customHeight="1" x14ac:dyDescent="0.25">
      <c r="B39" s="25" t="s">
        <v>393</v>
      </c>
      <c r="C39" s="114"/>
      <c r="D39" s="158"/>
      <c r="E39" s="53"/>
      <c r="F39" s="59"/>
      <c r="G39" s="120"/>
      <c r="H39" s="115"/>
      <c r="I39" s="59"/>
      <c r="J39" s="53"/>
      <c r="K39" s="59"/>
      <c r="L39" s="59"/>
      <c r="M39" s="132"/>
      <c r="N39" s="53"/>
      <c r="O39" s="59"/>
      <c r="P39" s="115"/>
    </row>
    <row r="40" spans="1:18" x14ac:dyDescent="0.25">
      <c r="A40" s="21">
        <v>11</v>
      </c>
      <c r="B40" s="30" t="s">
        <v>996</v>
      </c>
      <c r="C40" s="114">
        <f>+R40*0.05</f>
        <v>1239.9258739319912</v>
      </c>
      <c r="D40" s="162">
        <f t="shared" ref="D40" si="30">C40/8</f>
        <v>154.9907342414989</v>
      </c>
      <c r="E40" s="53">
        <f>+R40*0.075</f>
        <v>1859.8888108979868</v>
      </c>
      <c r="F40" s="163">
        <f t="shared" ref="F40" si="31">E40/8</f>
        <v>232.48610136224835</v>
      </c>
      <c r="G40" s="120">
        <f>+R40*0.105</f>
        <v>2603.8443352571812</v>
      </c>
      <c r="H40" s="162">
        <f t="shared" ref="H40" si="32">G40/8</f>
        <v>325.48054190714765</v>
      </c>
      <c r="I40" s="59">
        <f>+R40*1.04</f>
        <v>25790.458177785418</v>
      </c>
      <c r="J40" s="53">
        <f>+I40*0.075</f>
        <v>1934.2843633339062</v>
      </c>
      <c r="K40" s="59">
        <f>I40/8</f>
        <v>3223.8072722231773</v>
      </c>
      <c r="L40" s="59">
        <f>J40/8</f>
        <v>241.78554541673827</v>
      </c>
      <c r="M40" s="132">
        <f>+I40*1.045</f>
        <v>26951.028795785762</v>
      </c>
      <c r="N40" s="53">
        <f>+M40*0.055</f>
        <v>1482.3065837682168</v>
      </c>
      <c r="O40" s="59">
        <f>M40/8</f>
        <v>3368.8785994732202</v>
      </c>
      <c r="P40" s="115">
        <f>N40/8</f>
        <v>185.2883229710271</v>
      </c>
      <c r="R40">
        <v>24798.517478639824</v>
      </c>
    </row>
    <row r="41" spans="1:18" ht="97.5" customHeight="1" x14ac:dyDescent="0.25">
      <c r="B41" s="25" t="s">
        <v>392</v>
      </c>
      <c r="C41" s="114"/>
      <c r="D41" s="158"/>
      <c r="E41" s="53"/>
      <c r="F41" s="59"/>
      <c r="G41" s="120"/>
      <c r="H41" s="115"/>
      <c r="I41" s="59"/>
      <c r="J41" s="53"/>
      <c r="K41" s="59"/>
      <c r="L41" s="59"/>
      <c r="M41" s="132"/>
      <c r="N41" s="53"/>
      <c r="O41" s="59"/>
      <c r="P41" s="115"/>
    </row>
    <row r="42" spans="1:18" x14ac:dyDescent="0.25">
      <c r="A42" s="21">
        <v>12</v>
      </c>
      <c r="B42" s="30" t="s">
        <v>997</v>
      </c>
      <c r="C42" s="114">
        <f>+R42*0.05</f>
        <v>1196.6221879426321</v>
      </c>
      <c r="D42" s="162">
        <f t="shared" ref="D42" si="33">C42/8</f>
        <v>149.57777349282901</v>
      </c>
      <c r="E42" s="53">
        <f>+R42*0.075</f>
        <v>1794.9332819139481</v>
      </c>
      <c r="F42" s="163">
        <f t="shared" ref="F42" si="34">E42/8</f>
        <v>224.36666023924352</v>
      </c>
      <c r="G42" s="120">
        <f>+R42*0.105</f>
        <v>2512.9065946795272</v>
      </c>
      <c r="H42" s="162">
        <f t="shared" ref="H42" si="35">G42/8</f>
        <v>314.1133243349409</v>
      </c>
      <c r="I42" s="59">
        <f>+R42*1.04</f>
        <v>24889.741509206749</v>
      </c>
      <c r="J42" s="53">
        <f>+I42*0.075</f>
        <v>1866.7306131905061</v>
      </c>
      <c r="K42" s="59">
        <f>I42/8</f>
        <v>3111.2176886508437</v>
      </c>
      <c r="L42" s="59">
        <f>J42/8</f>
        <v>233.34132664881326</v>
      </c>
      <c r="M42" s="132">
        <f>+I42*1.045</f>
        <v>26009.779877121051</v>
      </c>
      <c r="N42" s="53">
        <f>+M42*0.055</f>
        <v>1430.5378932416579</v>
      </c>
      <c r="O42" s="59">
        <f>M42/8</f>
        <v>3251.2224846401314</v>
      </c>
      <c r="P42" s="115">
        <f>N42/8</f>
        <v>178.81723665520724</v>
      </c>
      <c r="R42">
        <v>23932.443758852642</v>
      </c>
    </row>
    <row r="43" spans="1:18" ht="52.5" customHeight="1" x14ac:dyDescent="0.25">
      <c r="B43" s="28" t="s">
        <v>1128</v>
      </c>
      <c r="C43" s="114"/>
      <c r="D43" s="158"/>
      <c r="E43" s="53"/>
      <c r="F43" s="59"/>
      <c r="G43" s="119"/>
      <c r="H43" s="113"/>
      <c r="M43" s="131"/>
      <c r="P43" s="113"/>
      <c r="R43" s="61"/>
    </row>
    <row r="44" spans="1:18" x14ac:dyDescent="0.25">
      <c r="B44" s="18" t="s">
        <v>321</v>
      </c>
      <c r="C44" s="114"/>
      <c r="D44" s="158"/>
      <c r="E44" s="53"/>
      <c r="F44" s="59"/>
      <c r="G44" s="119"/>
      <c r="H44" s="113"/>
      <c r="M44" s="131"/>
      <c r="P44" s="113"/>
    </row>
    <row r="45" spans="1:18" ht="33" customHeight="1" x14ac:dyDescent="0.25">
      <c r="B45" s="5" t="s">
        <v>322</v>
      </c>
      <c r="C45" s="114"/>
      <c r="D45" s="158"/>
      <c r="E45" s="53"/>
      <c r="F45" s="59"/>
      <c r="G45" s="119"/>
      <c r="H45" s="113"/>
      <c r="M45" s="131"/>
      <c r="P45" s="113"/>
    </row>
    <row r="46" spans="1:18" x14ac:dyDescent="0.25">
      <c r="B46" s="6" t="s">
        <v>323</v>
      </c>
      <c r="C46" s="114"/>
      <c r="D46" s="158"/>
      <c r="E46" s="53"/>
      <c r="F46" s="59"/>
      <c r="G46" s="119"/>
      <c r="H46" s="113"/>
      <c r="M46" s="131"/>
      <c r="P46" s="113"/>
    </row>
    <row r="47" spans="1:18" ht="24.9" customHeight="1" x14ac:dyDescent="0.25">
      <c r="B47" s="1" t="s">
        <v>324</v>
      </c>
      <c r="C47" s="114"/>
      <c r="D47" s="158"/>
      <c r="E47" s="53"/>
      <c r="F47" s="59"/>
      <c r="G47" s="119"/>
      <c r="H47" s="113"/>
      <c r="M47" s="131"/>
      <c r="P47" s="113"/>
    </row>
    <row r="48" spans="1:18" ht="24.75" customHeight="1" x14ac:dyDescent="0.25">
      <c r="B48" s="1" t="s">
        <v>1219</v>
      </c>
      <c r="C48" s="114"/>
      <c r="D48" s="158"/>
      <c r="E48" s="53"/>
      <c r="F48" s="59"/>
      <c r="G48" s="119"/>
      <c r="H48" s="113"/>
      <c r="M48" s="131"/>
      <c r="P48" s="113"/>
    </row>
    <row r="49" spans="2:20" ht="26.25" customHeight="1" x14ac:dyDescent="0.25">
      <c r="B49" s="5" t="s">
        <v>1220</v>
      </c>
      <c r="C49" s="114"/>
      <c r="D49" s="158"/>
      <c r="E49" s="53"/>
      <c r="F49" s="59"/>
      <c r="G49" s="119"/>
      <c r="H49" s="113"/>
      <c r="M49" s="131"/>
      <c r="P49" s="113"/>
    </row>
    <row r="50" spans="2:20" ht="38.1" customHeight="1" x14ac:dyDescent="0.25">
      <c r="B50" s="5" t="s">
        <v>1221</v>
      </c>
      <c r="C50" s="114"/>
      <c r="D50" s="158"/>
      <c r="E50" s="53"/>
      <c r="F50" s="59"/>
      <c r="G50" s="119"/>
      <c r="H50" s="113"/>
      <c r="M50" s="131"/>
      <c r="P50" s="113"/>
    </row>
    <row r="51" spans="2:20" ht="13.5" customHeight="1" x14ac:dyDescent="0.25">
      <c r="B51" s="5" t="s">
        <v>1222</v>
      </c>
      <c r="C51" s="114"/>
      <c r="D51" s="158"/>
      <c r="E51" s="53"/>
      <c r="F51" s="59"/>
      <c r="G51" s="119"/>
      <c r="H51" s="113"/>
      <c r="M51" s="131"/>
      <c r="P51" s="113"/>
    </row>
    <row r="52" spans="2:20" ht="24" customHeight="1" x14ac:dyDescent="0.25">
      <c r="B52" s="67" t="s">
        <v>1449</v>
      </c>
      <c r="C52" s="112"/>
      <c r="D52" s="175"/>
      <c r="E52" s="52"/>
      <c r="F52" s="58"/>
      <c r="G52" s="119"/>
      <c r="H52" s="113"/>
      <c r="M52" s="131"/>
      <c r="P52" s="113"/>
      <c r="Q52" s="60" t="s">
        <v>1441</v>
      </c>
      <c r="R52" s="52"/>
      <c r="S52" s="31"/>
      <c r="T52" s="52"/>
    </row>
    <row r="53" spans="2:20" x14ac:dyDescent="0.25">
      <c r="B53" s="6" t="s">
        <v>89</v>
      </c>
      <c r="C53" s="114"/>
      <c r="D53" s="158"/>
      <c r="E53" s="53"/>
      <c r="F53" s="59"/>
      <c r="G53" s="119"/>
      <c r="H53" s="113"/>
      <c r="M53" s="131"/>
      <c r="P53" s="113"/>
    </row>
    <row r="54" spans="2:20" ht="25.5" customHeight="1" x14ac:dyDescent="0.25">
      <c r="B54" s="5" t="s">
        <v>1223</v>
      </c>
      <c r="C54" s="114"/>
      <c r="D54" s="158"/>
      <c r="E54" s="53"/>
      <c r="F54" s="59"/>
      <c r="G54" s="119"/>
      <c r="H54" s="113"/>
      <c r="M54" s="131"/>
      <c r="P54" s="113"/>
    </row>
    <row r="55" spans="2:20" ht="24.9" customHeight="1" x14ac:dyDescent="0.25">
      <c r="B55" s="5" t="s">
        <v>1224</v>
      </c>
      <c r="C55" s="114"/>
      <c r="D55" s="158"/>
      <c r="E55" s="53"/>
      <c r="F55" s="59"/>
      <c r="G55" s="119"/>
      <c r="H55" s="113"/>
      <c r="M55" s="131"/>
      <c r="P55" s="113"/>
    </row>
    <row r="56" spans="2:20" ht="25.5" customHeight="1" x14ac:dyDescent="0.25">
      <c r="B56" s="5" t="s">
        <v>1225</v>
      </c>
      <c r="C56" s="114"/>
      <c r="D56" s="158"/>
      <c r="E56" s="53"/>
      <c r="F56" s="59"/>
      <c r="G56" s="119"/>
      <c r="H56" s="113"/>
      <c r="M56" s="131"/>
      <c r="P56" s="113"/>
    </row>
    <row r="57" spans="2:20" x14ac:dyDescent="0.25">
      <c r="B57" s="6" t="s">
        <v>1226</v>
      </c>
      <c r="C57" s="114"/>
      <c r="D57" s="158"/>
      <c r="E57" s="53"/>
      <c r="F57" s="59"/>
      <c r="G57" s="119"/>
      <c r="H57" s="113"/>
      <c r="M57" s="131"/>
      <c r="P57" s="113"/>
    </row>
    <row r="58" spans="2:20" ht="41.25" customHeight="1" x14ac:dyDescent="0.25">
      <c r="B58" s="5" t="s">
        <v>643</v>
      </c>
      <c r="C58" s="114"/>
      <c r="D58" s="158"/>
      <c r="E58" s="53"/>
      <c r="F58" s="59"/>
      <c r="G58" s="119"/>
      <c r="H58" s="113"/>
      <c r="M58" s="131"/>
      <c r="P58" s="113"/>
    </row>
    <row r="59" spans="2:20" ht="38.25" customHeight="1" x14ac:dyDescent="0.25">
      <c r="B59" s="67" t="s">
        <v>1450</v>
      </c>
      <c r="C59" s="112"/>
      <c r="D59" s="175"/>
      <c r="E59" s="52"/>
      <c r="F59" s="58"/>
      <c r="G59" s="119"/>
      <c r="H59" s="113"/>
      <c r="M59" s="131"/>
      <c r="P59" s="113"/>
      <c r="Q59" s="60" t="s">
        <v>1441</v>
      </c>
      <c r="R59" s="52"/>
      <c r="S59" s="31"/>
      <c r="T59" s="52"/>
    </row>
    <row r="60" spans="2:20" ht="24" customHeight="1" x14ac:dyDescent="0.25">
      <c r="B60" s="5" t="s">
        <v>87</v>
      </c>
      <c r="C60" s="114"/>
      <c r="D60" s="158"/>
      <c r="E60" s="53"/>
      <c r="F60" s="59"/>
      <c r="G60" s="119"/>
      <c r="H60" s="113"/>
      <c r="M60" s="131"/>
      <c r="P60" s="113"/>
    </row>
    <row r="61" spans="2:20" ht="27" customHeight="1" x14ac:dyDescent="0.25">
      <c r="B61" s="6" t="s">
        <v>644</v>
      </c>
      <c r="C61" s="114"/>
      <c r="D61" s="158"/>
      <c r="E61" s="53"/>
      <c r="F61" s="59"/>
      <c r="G61" s="119"/>
      <c r="H61" s="113"/>
      <c r="M61" s="131"/>
      <c r="P61" s="113"/>
    </row>
    <row r="62" spans="2:20" ht="27" customHeight="1" x14ac:dyDescent="0.25">
      <c r="B62" s="5" t="s">
        <v>88</v>
      </c>
      <c r="C62" s="114"/>
      <c r="D62" s="158"/>
      <c r="E62" s="53"/>
      <c r="F62" s="59"/>
      <c r="G62" s="119"/>
      <c r="H62" s="113"/>
      <c r="M62" s="131"/>
      <c r="P62" s="113"/>
    </row>
    <row r="63" spans="2:20" ht="14.25" customHeight="1" x14ac:dyDescent="0.25">
      <c r="B63" s="5"/>
      <c r="C63" s="114"/>
      <c r="D63" s="158"/>
      <c r="E63" s="53"/>
      <c r="F63" s="59"/>
      <c r="G63" s="119"/>
      <c r="H63" s="113"/>
      <c r="M63" s="131"/>
      <c r="P63" s="113"/>
    </row>
    <row r="64" spans="2:20" ht="27.9" customHeight="1" x14ac:dyDescent="0.25">
      <c r="B64" s="11" t="s">
        <v>31</v>
      </c>
      <c r="C64" s="114"/>
      <c r="D64" s="158"/>
      <c r="E64" s="53"/>
      <c r="F64" s="59"/>
      <c r="G64" s="119"/>
      <c r="H64" s="113"/>
      <c r="M64" s="131"/>
      <c r="P64" s="113"/>
    </row>
    <row r="65" spans="3:6" x14ac:dyDescent="0.25">
      <c r="C65" s="78"/>
      <c r="D65" s="78"/>
      <c r="E65" s="84"/>
      <c r="F65" s="53"/>
    </row>
    <row r="66" spans="3:6" x14ac:dyDescent="0.25">
      <c r="C66" s="78"/>
      <c r="D66" s="78"/>
      <c r="E66" s="84"/>
      <c r="F66" s="53"/>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scale="51"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16" max="15"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pageSetUpPr fitToPage="1"/>
  </sheetPr>
  <dimension ref="A1:Q111"/>
  <sheetViews>
    <sheetView zoomScaleNormal="100" zoomScaleSheetLayoutView="75" workbookViewId="0">
      <selection sqref="A1:P101"/>
    </sheetView>
  </sheetViews>
  <sheetFormatPr baseColWidth="10" defaultColWidth="11.44140625" defaultRowHeight="13.2" x14ac:dyDescent="0.25"/>
  <cols>
    <col min="1" max="1" width="4.6640625" style="3" customWidth="1"/>
    <col min="2" max="2" width="110.6640625" style="52" customWidth="1"/>
    <col min="3" max="4" width="11.44140625" style="74" customWidth="1"/>
    <col min="5" max="5" width="9.33203125" style="73" customWidth="1"/>
    <col min="6" max="6" width="9.33203125" style="52" customWidth="1"/>
    <col min="7" max="7" width="10" style="52" bestFit="1" customWidth="1"/>
    <col min="8" max="9" width="10" style="58" customWidth="1"/>
    <col min="10" max="10" width="10" style="52" customWidth="1"/>
    <col min="11" max="13" width="10" style="58" customWidth="1"/>
    <col min="14" max="14" width="10" style="52" customWidth="1"/>
    <col min="15" max="15" width="10" style="58" customWidth="1"/>
    <col min="17" max="17" width="0" hidden="1" customWidth="1"/>
  </cols>
  <sheetData>
    <row r="1" spans="1:17"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7"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7"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t="s">
        <v>909</v>
      </c>
    </row>
    <row r="4" spans="1:17" ht="24.9" customHeight="1" x14ac:dyDescent="0.25">
      <c r="A4" s="10"/>
      <c r="B4" s="203" t="s">
        <v>862</v>
      </c>
      <c r="C4" s="112"/>
      <c r="D4" s="161"/>
      <c r="E4" s="52"/>
      <c r="F4" s="58"/>
      <c r="G4" s="119"/>
      <c r="H4" s="113"/>
      <c r="M4" s="131"/>
      <c r="P4" s="113"/>
    </row>
    <row r="5" spans="1:17" ht="24.9" customHeight="1" x14ac:dyDescent="0.25">
      <c r="A5" s="2"/>
      <c r="B5" s="98" t="s">
        <v>922</v>
      </c>
      <c r="C5" s="112"/>
      <c r="D5" s="161"/>
      <c r="E5" s="52"/>
      <c r="F5" s="58"/>
      <c r="G5" s="119"/>
      <c r="H5" s="113"/>
      <c r="M5" s="131"/>
      <c r="P5" s="113"/>
    </row>
    <row r="6" spans="1:17" ht="38.25" customHeight="1" x14ac:dyDescent="0.25">
      <c r="A6" s="2"/>
      <c r="B6" s="139" t="s">
        <v>929</v>
      </c>
      <c r="C6" s="112"/>
      <c r="D6" s="161"/>
      <c r="E6" s="52"/>
      <c r="F6" s="58"/>
      <c r="G6" s="119"/>
      <c r="H6" s="113"/>
      <c r="M6" s="131"/>
      <c r="P6" s="113"/>
    </row>
    <row r="7" spans="1:17" x14ac:dyDescent="0.25">
      <c r="A7" s="2"/>
      <c r="B7" s="98" t="s">
        <v>443</v>
      </c>
      <c r="C7" s="112"/>
      <c r="D7" s="161"/>
      <c r="E7" s="52"/>
      <c r="F7" s="58"/>
      <c r="G7" s="119"/>
      <c r="H7" s="113"/>
      <c r="M7" s="131"/>
      <c r="P7" s="113"/>
    </row>
    <row r="8" spans="1:17" x14ac:dyDescent="0.25">
      <c r="A8" s="2"/>
      <c r="B8" s="176"/>
      <c r="C8" s="112"/>
      <c r="D8" s="161"/>
      <c r="E8" s="52"/>
      <c r="F8" s="58"/>
      <c r="G8" s="119"/>
      <c r="H8" s="113"/>
      <c r="M8" s="131"/>
      <c r="P8" s="113"/>
    </row>
    <row r="9" spans="1:17" x14ac:dyDescent="0.25">
      <c r="A9" s="19" t="s">
        <v>877</v>
      </c>
      <c r="B9" s="30" t="s">
        <v>683</v>
      </c>
      <c r="C9" s="114">
        <f>+Q9*0.05</f>
        <v>1423.6259760731577</v>
      </c>
      <c r="D9" s="162">
        <f>C9/8</f>
        <v>177.95324700914472</v>
      </c>
      <c r="E9" s="53">
        <f>+Q9*0.075</f>
        <v>2135.4389641097364</v>
      </c>
      <c r="F9" s="163">
        <f>E9/8</f>
        <v>266.92987051371705</v>
      </c>
      <c r="G9" s="120">
        <f>+Q9*0.105</f>
        <v>2989.6145497536309</v>
      </c>
      <c r="H9" s="162">
        <f>G9/8</f>
        <v>373.70181871920386</v>
      </c>
      <c r="I9" s="59">
        <f>+Q9*1.04</f>
        <v>29611.42030232168</v>
      </c>
      <c r="J9" s="53">
        <f>+I9*0.075</f>
        <v>2220.8565226741257</v>
      </c>
      <c r="K9" s="59">
        <f>I9/8</f>
        <v>3701.42753779021</v>
      </c>
      <c r="L9" s="59">
        <f>J9/8</f>
        <v>277.60706533426571</v>
      </c>
      <c r="M9" s="132">
        <f>+I9*1.045</f>
        <v>30943.934215926154</v>
      </c>
      <c r="N9" s="53">
        <f>+M9*0.055</f>
        <v>1701.9163818759384</v>
      </c>
      <c r="O9" s="59">
        <f>M9/8</f>
        <v>3867.9917769907693</v>
      </c>
      <c r="P9" s="115">
        <f>N9/8</f>
        <v>212.73954773449231</v>
      </c>
      <c r="Q9" s="51">
        <v>28472.519521463153</v>
      </c>
    </row>
    <row r="10" spans="1:17" ht="26.4" x14ac:dyDescent="0.25">
      <c r="A10" s="2"/>
      <c r="B10" s="149" t="s">
        <v>923</v>
      </c>
      <c r="C10" s="114"/>
      <c r="D10" s="162"/>
      <c r="E10" s="53"/>
      <c r="F10" s="59"/>
      <c r="G10" s="120"/>
      <c r="H10" s="115"/>
      <c r="I10" s="59"/>
      <c r="J10" s="53"/>
      <c r="K10" s="59"/>
      <c r="L10" s="59"/>
      <c r="M10" s="132"/>
      <c r="N10" s="53"/>
      <c r="O10" s="59"/>
      <c r="P10" s="113"/>
      <c r="Q10" s="51"/>
    </row>
    <row r="11" spans="1:17" ht="33" customHeight="1" x14ac:dyDescent="0.25">
      <c r="A11" s="2"/>
      <c r="B11" s="149" t="s">
        <v>483</v>
      </c>
      <c r="C11" s="114"/>
      <c r="D11" s="162"/>
      <c r="E11" s="53"/>
      <c r="F11" s="59"/>
      <c r="G11" s="120"/>
      <c r="H11" s="115"/>
      <c r="I11" s="59"/>
      <c r="J11" s="53"/>
      <c r="K11" s="59"/>
      <c r="L11" s="59"/>
      <c r="M11" s="132"/>
      <c r="N11" s="53"/>
      <c r="O11" s="59"/>
      <c r="P11" s="113"/>
      <c r="Q11" s="51"/>
    </row>
    <row r="12" spans="1:17" ht="26.4" x14ac:dyDescent="0.25">
      <c r="A12" s="2"/>
      <c r="B12" s="149" t="s">
        <v>484</v>
      </c>
      <c r="C12" s="114"/>
      <c r="D12" s="162"/>
      <c r="E12" s="53"/>
      <c r="F12" s="59"/>
      <c r="G12" s="120"/>
      <c r="H12" s="115"/>
      <c r="I12" s="59"/>
      <c r="J12" s="53"/>
      <c r="K12" s="59"/>
      <c r="L12" s="59"/>
      <c r="M12" s="132"/>
      <c r="N12" s="53"/>
      <c r="O12" s="59"/>
      <c r="P12" s="113"/>
      <c r="Q12" s="51"/>
    </row>
    <row r="13" spans="1:17" x14ac:dyDescent="0.25">
      <c r="A13" s="2"/>
      <c r="B13" s="149" t="s">
        <v>1100</v>
      </c>
      <c r="C13" s="114"/>
      <c r="D13" s="162"/>
      <c r="E13" s="53"/>
      <c r="F13" s="59"/>
      <c r="G13" s="120"/>
      <c r="H13" s="115"/>
      <c r="I13" s="59"/>
      <c r="J13" s="53"/>
      <c r="K13" s="59"/>
      <c r="L13" s="59"/>
      <c r="M13" s="132"/>
      <c r="N13" s="53"/>
      <c r="O13" s="59"/>
      <c r="P13" s="113"/>
      <c r="Q13" s="51"/>
    </row>
    <row r="14" spans="1:17" ht="28.5" customHeight="1" x14ac:dyDescent="0.25">
      <c r="A14" s="2"/>
      <c r="B14" s="149" t="s">
        <v>485</v>
      </c>
      <c r="C14" s="114"/>
      <c r="D14" s="162"/>
      <c r="E14" s="53"/>
      <c r="F14" s="59"/>
      <c r="G14" s="120"/>
      <c r="H14" s="115"/>
      <c r="I14" s="59"/>
      <c r="J14" s="53"/>
      <c r="K14" s="59"/>
      <c r="L14" s="59"/>
      <c r="M14" s="132"/>
      <c r="N14" s="53"/>
      <c r="O14" s="59"/>
      <c r="P14" s="113"/>
      <c r="Q14" s="51"/>
    </row>
    <row r="15" spans="1:17" ht="39.75" customHeight="1" x14ac:dyDescent="0.25">
      <c r="A15" s="2"/>
      <c r="B15" s="149" t="s">
        <v>641</v>
      </c>
      <c r="C15" s="114"/>
      <c r="D15" s="162"/>
      <c r="E15" s="53"/>
      <c r="F15" s="59"/>
      <c r="G15" s="120"/>
      <c r="H15" s="115"/>
      <c r="I15" s="59"/>
      <c r="J15" s="53"/>
      <c r="K15" s="59"/>
      <c r="L15" s="59"/>
      <c r="M15" s="132"/>
      <c r="N15" s="53"/>
      <c r="O15" s="59"/>
      <c r="P15" s="113"/>
      <c r="Q15" s="51"/>
    </row>
    <row r="16" spans="1:17" ht="38.25" customHeight="1" x14ac:dyDescent="0.25">
      <c r="A16" s="2"/>
      <c r="B16" s="149" t="s">
        <v>525</v>
      </c>
      <c r="C16" s="114"/>
      <c r="D16" s="162"/>
      <c r="E16" s="53"/>
      <c r="F16" s="59"/>
      <c r="G16" s="120"/>
      <c r="H16" s="115"/>
      <c r="I16" s="59"/>
      <c r="J16" s="53"/>
      <c r="K16" s="59"/>
      <c r="L16" s="59"/>
      <c r="M16" s="132"/>
      <c r="N16" s="53"/>
      <c r="O16" s="59"/>
      <c r="P16" s="113"/>
      <c r="Q16" s="51"/>
    </row>
    <row r="17" spans="1:17" ht="24.9" customHeight="1" x14ac:dyDescent="0.25">
      <c r="A17" s="2"/>
      <c r="B17" s="149" t="s">
        <v>1394</v>
      </c>
      <c r="C17" s="114"/>
      <c r="D17" s="162"/>
      <c r="E17" s="53"/>
      <c r="F17" s="59"/>
      <c r="G17" s="120"/>
      <c r="H17" s="115"/>
      <c r="I17" s="59"/>
      <c r="J17" s="53"/>
      <c r="K17" s="59"/>
      <c r="L17" s="59"/>
      <c r="M17" s="132"/>
      <c r="N17" s="53"/>
      <c r="O17" s="59"/>
      <c r="P17" s="113"/>
      <c r="Q17" s="51"/>
    </row>
    <row r="18" spans="1:17" ht="12.9" customHeight="1" x14ac:dyDescent="0.25">
      <c r="A18" s="2"/>
      <c r="B18" s="149" t="s">
        <v>892</v>
      </c>
      <c r="C18" s="114"/>
      <c r="D18" s="162"/>
      <c r="E18" s="53"/>
      <c r="F18" s="59"/>
      <c r="G18" s="120"/>
      <c r="H18" s="115"/>
      <c r="I18" s="59"/>
      <c r="J18" s="53"/>
      <c r="K18" s="59"/>
      <c r="L18" s="59"/>
      <c r="M18" s="132"/>
      <c r="N18" s="53"/>
      <c r="O18" s="59"/>
      <c r="P18" s="113"/>
      <c r="Q18" s="51"/>
    </row>
    <row r="19" spans="1:17" ht="50.25" customHeight="1" x14ac:dyDescent="0.25">
      <c r="A19" s="2"/>
      <c r="B19" s="103" t="s">
        <v>642</v>
      </c>
      <c r="C19" s="114"/>
      <c r="D19" s="162"/>
      <c r="E19" s="53"/>
      <c r="F19" s="59"/>
      <c r="G19" s="120"/>
      <c r="H19" s="115"/>
      <c r="I19" s="59"/>
      <c r="J19" s="53"/>
      <c r="K19" s="59"/>
      <c r="L19" s="59"/>
      <c r="M19" s="132"/>
      <c r="N19" s="53"/>
      <c r="O19" s="59"/>
      <c r="P19" s="113"/>
      <c r="Q19" s="51"/>
    </row>
    <row r="20" spans="1:17" x14ac:dyDescent="0.25">
      <c r="A20" s="2"/>
      <c r="B20" s="103"/>
      <c r="C20" s="114"/>
      <c r="D20" s="162"/>
      <c r="E20" s="53"/>
      <c r="F20" s="59"/>
      <c r="G20" s="120"/>
      <c r="H20" s="115"/>
      <c r="I20" s="59"/>
      <c r="J20" s="53"/>
      <c r="K20" s="59"/>
      <c r="L20" s="59"/>
      <c r="M20" s="132"/>
      <c r="N20" s="53"/>
      <c r="O20" s="59"/>
      <c r="P20" s="113"/>
      <c r="Q20" s="51"/>
    </row>
    <row r="21" spans="1:17" x14ac:dyDescent="0.25">
      <c r="A21" s="19" t="s">
        <v>878</v>
      </c>
      <c r="B21" s="177" t="s">
        <v>893</v>
      </c>
      <c r="C21" s="114">
        <f>+Q21*0.05</f>
        <v>1341.4210327733754</v>
      </c>
      <c r="D21" s="162">
        <f>C21/8</f>
        <v>167.67762909667192</v>
      </c>
      <c r="E21" s="53">
        <f>+Q21*0.075</f>
        <v>2012.1315491600631</v>
      </c>
      <c r="F21" s="163">
        <f>E21/8</f>
        <v>251.51644364500788</v>
      </c>
      <c r="G21" s="120">
        <f>+Q21*0.105</f>
        <v>2816.9841688240881</v>
      </c>
      <c r="H21" s="162">
        <f>G21/8</f>
        <v>352.12302110301101</v>
      </c>
      <c r="I21" s="59">
        <f>+Q21*1.04</f>
        <v>27901.55748168621</v>
      </c>
      <c r="J21" s="53">
        <f>+I21*0.075</f>
        <v>2092.6168111264656</v>
      </c>
      <c r="K21" s="59">
        <f>I21/8</f>
        <v>3487.6946852107762</v>
      </c>
      <c r="L21" s="59">
        <f>J21/8</f>
        <v>261.5771013908082</v>
      </c>
      <c r="M21" s="132">
        <f>+I21*1.045</f>
        <v>29157.127568362088</v>
      </c>
      <c r="N21" s="53">
        <f>+M21*0.055</f>
        <v>1603.642016259915</v>
      </c>
      <c r="O21" s="59">
        <f>M21/8</f>
        <v>3644.640946045261</v>
      </c>
      <c r="P21" s="115">
        <f>N21/8</f>
        <v>200.45525203248937</v>
      </c>
      <c r="Q21" s="51">
        <v>26828.420655467507</v>
      </c>
    </row>
    <row r="22" spans="1:17" ht="24.9" customHeight="1" x14ac:dyDescent="0.25">
      <c r="A22" s="2"/>
      <c r="B22" s="149" t="s">
        <v>925</v>
      </c>
      <c r="C22" s="114"/>
      <c r="D22" s="162"/>
      <c r="E22" s="53"/>
      <c r="F22" s="59"/>
      <c r="G22" s="120"/>
      <c r="H22" s="115"/>
      <c r="I22" s="59"/>
      <c r="J22" s="53"/>
      <c r="K22" s="59"/>
      <c r="L22" s="59"/>
      <c r="M22" s="132"/>
      <c r="N22" s="53"/>
      <c r="O22" s="59"/>
      <c r="P22" s="113"/>
      <c r="Q22" s="51"/>
    </row>
    <row r="23" spans="1:17" x14ac:dyDescent="0.25">
      <c r="A23" s="2"/>
      <c r="B23" s="171" t="s">
        <v>926</v>
      </c>
      <c r="C23" s="114"/>
      <c r="D23" s="162"/>
      <c r="E23" s="53"/>
      <c r="F23" s="59"/>
      <c r="G23" s="120"/>
      <c r="H23" s="115"/>
      <c r="I23" s="59"/>
      <c r="J23" s="53"/>
      <c r="K23" s="59"/>
      <c r="L23" s="59"/>
      <c r="M23" s="132"/>
      <c r="N23" s="53"/>
      <c r="O23" s="59"/>
      <c r="P23" s="113"/>
      <c r="Q23" s="51"/>
    </row>
    <row r="24" spans="1:17" x14ac:dyDescent="0.25">
      <c r="A24" s="2"/>
      <c r="B24" s="171" t="s">
        <v>927</v>
      </c>
      <c r="C24" s="114"/>
      <c r="D24" s="162"/>
      <c r="E24" s="53"/>
      <c r="F24" s="59"/>
      <c r="G24" s="120"/>
      <c r="H24" s="115"/>
      <c r="I24" s="59"/>
      <c r="J24" s="53"/>
      <c r="K24" s="59"/>
      <c r="L24" s="59"/>
      <c r="M24" s="132"/>
      <c r="N24" s="53"/>
      <c r="O24" s="59"/>
      <c r="P24" s="113"/>
      <c r="Q24" s="51"/>
    </row>
    <row r="25" spans="1:17" ht="12.9" customHeight="1" x14ac:dyDescent="0.25">
      <c r="A25" s="2"/>
      <c r="B25" s="171" t="s">
        <v>933</v>
      </c>
      <c r="C25" s="114"/>
      <c r="D25" s="162"/>
      <c r="E25" s="53"/>
      <c r="F25" s="59"/>
      <c r="G25" s="120"/>
      <c r="H25" s="115"/>
      <c r="I25" s="59"/>
      <c r="J25" s="53"/>
      <c r="K25" s="59"/>
      <c r="L25" s="59"/>
      <c r="M25" s="132"/>
      <c r="N25" s="53"/>
      <c r="O25" s="59"/>
      <c r="P25" s="113"/>
      <c r="Q25" s="51"/>
    </row>
    <row r="26" spans="1:17" ht="24.9" customHeight="1" x14ac:dyDescent="0.25">
      <c r="A26" s="2"/>
      <c r="B26" s="149" t="s">
        <v>953</v>
      </c>
      <c r="C26" s="114"/>
      <c r="D26" s="162"/>
      <c r="E26" s="53"/>
      <c r="F26" s="59"/>
      <c r="G26" s="120"/>
      <c r="H26" s="115"/>
      <c r="I26" s="59"/>
      <c r="J26" s="53"/>
      <c r="K26" s="59"/>
      <c r="L26" s="59"/>
      <c r="M26" s="132"/>
      <c r="N26" s="53"/>
      <c r="O26" s="59"/>
      <c r="P26" s="113"/>
      <c r="Q26" s="51"/>
    </row>
    <row r="27" spans="1:17" ht="12.75" customHeight="1" x14ac:dyDescent="0.25">
      <c r="A27" s="2"/>
      <c r="B27" s="149" t="s">
        <v>954</v>
      </c>
      <c r="C27" s="114"/>
      <c r="D27" s="162"/>
      <c r="E27" s="53"/>
      <c r="F27" s="59"/>
      <c r="G27" s="120"/>
      <c r="H27" s="115"/>
      <c r="I27" s="59"/>
      <c r="J27" s="53"/>
      <c r="K27" s="59"/>
      <c r="L27" s="59"/>
      <c r="M27" s="132"/>
      <c r="N27" s="53"/>
      <c r="O27" s="59"/>
      <c r="P27" s="113"/>
      <c r="Q27" s="51"/>
    </row>
    <row r="28" spans="1:17" ht="24.9" customHeight="1" x14ac:dyDescent="0.25">
      <c r="A28" s="2"/>
      <c r="B28" s="149" t="s">
        <v>1096</v>
      </c>
      <c r="C28" s="114"/>
      <c r="D28" s="162"/>
      <c r="E28" s="53"/>
      <c r="F28" s="59"/>
      <c r="G28" s="120"/>
      <c r="H28" s="115"/>
      <c r="I28" s="59"/>
      <c r="J28" s="53"/>
      <c r="K28" s="59"/>
      <c r="L28" s="59"/>
      <c r="M28" s="132"/>
      <c r="N28" s="53"/>
      <c r="O28" s="59"/>
      <c r="P28" s="113"/>
      <c r="Q28" s="51"/>
    </row>
    <row r="29" spans="1:17" ht="24.9" customHeight="1" x14ac:dyDescent="0.25">
      <c r="A29" s="2"/>
      <c r="B29" s="149" t="s">
        <v>1097</v>
      </c>
      <c r="C29" s="114"/>
      <c r="D29" s="162"/>
      <c r="E29" s="53"/>
      <c r="F29" s="59"/>
      <c r="G29" s="120"/>
      <c r="H29" s="115"/>
      <c r="I29" s="59"/>
      <c r="J29" s="53"/>
      <c r="K29" s="59"/>
      <c r="L29" s="59"/>
      <c r="M29" s="132"/>
      <c r="N29" s="53"/>
      <c r="O29" s="59"/>
      <c r="P29" s="113"/>
      <c r="Q29" s="51"/>
    </row>
    <row r="30" spans="1:17" x14ac:dyDescent="0.25">
      <c r="A30" s="2"/>
      <c r="B30" s="149" t="s">
        <v>894</v>
      </c>
      <c r="C30" s="114"/>
      <c r="D30" s="162"/>
      <c r="E30" s="53"/>
      <c r="F30" s="59"/>
      <c r="G30" s="120"/>
      <c r="H30" s="115"/>
      <c r="I30" s="59"/>
      <c r="J30" s="53"/>
      <c r="K30" s="59"/>
      <c r="L30" s="59"/>
      <c r="M30" s="132"/>
      <c r="N30" s="53"/>
      <c r="O30" s="59"/>
      <c r="P30" s="113"/>
      <c r="Q30" s="51"/>
    </row>
    <row r="31" spans="1:17" x14ac:dyDescent="0.25">
      <c r="A31" s="2"/>
      <c r="B31" s="171" t="s">
        <v>895</v>
      </c>
      <c r="C31" s="114"/>
      <c r="D31" s="162"/>
      <c r="E31" s="53"/>
      <c r="F31" s="59"/>
      <c r="G31" s="120"/>
      <c r="H31" s="115"/>
      <c r="I31" s="59"/>
      <c r="J31" s="53"/>
      <c r="K31" s="59"/>
      <c r="L31" s="59"/>
      <c r="M31" s="132"/>
      <c r="N31" s="53"/>
      <c r="O31" s="59"/>
      <c r="P31" s="113"/>
      <c r="Q31" s="51"/>
    </row>
    <row r="32" spans="1:17" x14ac:dyDescent="0.25">
      <c r="A32" s="2"/>
      <c r="B32" s="171" t="s">
        <v>896</v>
      </c>
      <c r="C32" s="114"/>
      <c r="D32" s="162"/>
      <c r="E32" s="53"/>
      <c r="F32" s="59"/>
      <c r="G32" s="120"/>
      <c r="H32" s="115"/>
      <c r="I32" s="59"/>
      <c r="J32" s="53"/>
      <c r="K32" s="59"/>
      <c r="L32" s="59"/>
      <c r="M32" s="132"/>
      <c r="N32" s="53"/>
      <c r="O32" s="59"/>
      <c r="P32" s="113"/>
      <c r="Q32" s="51"/>
    </row>
    <row r="33" spans="1:17" x14ac:dyDescent="0.25">
      <c r="A33" s="2"/>
      <c r="B33" s="171" t="s">
        <v>897</v>
      </c>
      <c r="C33" s="114"/>
      <c r="D33" s="162"/>
      <c r="E33" s="53"/>
      <c r="F33" s="59"/>
      <c r="G33" s="120"/>
      <c r="H33" s="115"/>
      <c r="I33" s="59"/>
      <c r="J33" s="53"/>
      <c r="K33" s="59"/>
      <c r="L33" s="59"/>
      <c r="M33" s="132"/>
      <c r="N33" s="53"/>
      <c r="O33" s="59"/>
      <c r="P33" s="113"/>
      <c r="Q33" s="51"/>
    </row>
    <row r="34" spans="1:17" x14ac:dyDescent="0.25">
      <c r="A34" s="2"/>
      <c r="B34" s="171" t="s">
        <v>898</v>
      </c>
      <c r="C34" s="114"/>
      <c r="D34" s="162"/>
      <c r="E34" s="53"/>
      <c r="F34" s="59"/>
      <c r="G34" s="120"/>
      <c r="H34" s="115"/>
      <c r="I34" s="59"/>
      <c r="J34" s="53"/>
      <c r="K34" s="59"/>
      <c r="L34" s="59"/>
      <c r="M34" s="132"/>
      <c r="N34" s="53"/>
      <c r="O34" s="59"/>
      <c r="P34" s="113"/>
      <c r="Q34" s="51"/>
    </row>
    <row r="35" spans="1:17" x14ac:dyDescent="0.25">
      <c r="A35" s="2"/>
      <c r="B35" s="149" t="s">
        <v>693</v>
      </c>
      <c r="C35" s="114"/>
      <c r="D35" s="162"/>
      <c r="E35" s="53"/>
      <c r="F35" s="59"/>
      <c r="G35" s="120"/>
      <c r="H35" s="115"/>
      <c r="I35" s="59"/>
      <c r="J35" s="53"/>
      <c r="K35" s="59"/>
      <c r="L35" s="59"/>
      <c r="M35" s="132"/>
      <c r="N35" s="53"/>
      <c r="O35" s="59"/>
      <c r="P35" s="113"/>
      <c r="Q35" s="51"/>
    </row>
    <row r="36" spans="1:17" x14ac:dyDescent="0.25">
      <c r="A36" s="2"/>
      <c r="B36" s="171" t="s">
        <v>694</v>
      </c>
      <c r="C36" s="114"/>
      <c r="D36" s="162"/>
      <c r="E36" s="53"/>
      <c r="F36" s="59"/>
      <c r="G36" s="120"/>
      <c r="H36" s="115"/>
      <c r="I36" s="59"/>
      <c r="J36" s="53"/>
      <c r="K36" s="59"/>
      <c r="L36" s="59"/>
      <c r="M36" s="132"/>
      <c r="N36" s="53"/>
      <c r="O36" s="59"/>
      <c r="P36" s="113"/>
      <c r="Q36" s="51"/>
    </row>
    <row r="37" spans="1:17" x14ac:dyDescent="0.25">
      <c r="A37" s="2"/>
      <c r="B37" s="171" t="s">
        <v>695</v>
      </c>
      <c r="C37" s="114"/>
      <c r="D37" s="162"/>
      <c r="E37" s="53"/>
      <c r="F37" s="59"/>
      <c r="G37" s="120"/>
      <c r="H37" s="115"/>
      <c r="I37" s="59"/>
      <c r="J37" s="53"/>
      <c r="K37" s="59"/>
      <c r="L37" s="59"/>
      <c r="M37" s="132"/>
      <c r="N37" s="53"/>
      <c r="O37" s="59"/>
      <c r="P37" s="113"/>
      <c r="Q37" s="51"/>
    </row>
    <row r="38" spans="1:17" x14ac:dyDescent="0.25">
      <c r="A38" s="2"/>
      <c r="B38" s="171" t="s">
        <v>696</v>
      </c>
      <c r="C38" s="114"/>
      <c r="D38" s="162"/>
      <c r="E38" s="53"/>
      <c r="F38" s="59"/>
      <c r="G38" s="120"/>
      <c r="H38" s="115"/>
      <c r="I38" s="59"/>
      <c r="J38" s="53"/>
      <c r="K38" s="59"/>
      <c r="L38" s="59"/>
      <c r="M38" s="132"/>
      <c r="N38" s="53"/>
      <c r="O38" s="59"/>
      <c r="P38" s="113"/>
      <c r="Q38" s="51"/>
    </row>
    <row r="39" spans="1:17" x14ac:dyDescent="0.25">
      <c r="A39" s="2"/>
      <c r="B39" s="171" t="s">
        <v>697</v>
      </c>
      <c r="C39" s="114"/>
      <c r="D39" s="162"/>
      <c r="E39" s="53"/>
      <c r="F39" s="59"/>
      <c r="G39" s="120"/>
      <c r="H39" s="115"/>
      <c r="I39" s="59"/>
      <c r="J39" s="53"/>
      <c r="K39" s="59"/>
      <c r="L39" s="59"/>
      <c r="M39" s="132"/>
      <c r="N39" s="53"/>
      <c r="O39" s="59"/>
      <c r="P39" s="113"/>
      <c r="Q39" s="51"/>
    </row>
    <row r="40" spans="1:17" x14ac:dyDescent="0.25">
      <c r="A40" s="2"/>
      <c r="B40" s="149" t="s">
        <v>698</v>
      </c>
      <c r="C40" s="114"/>
      <c r="D40" s="162"/>
      <c r="E40" s="53"/>
      <c r="F40" s="59"/>
      <c r="G40" s="120"/>
      <c r="H40" s="115"/>
      <c r="I40" s="59"/>
      <c r="J40" s="53"/>
      <c r="K40" s="59"/>
      <c r="L40" s="59"/>
      <c r="M40" s="132"/>
      <c r="N40" s="53"/>
      <c r="O40" s="59"/>
      <c r="P40" s="113"/>
      <c r="Q40" s="51"/>
    </row>
    <row r="41" spans="1:17" x14ac:dyDescent="0.25">
      <c r="A41" s="2"/>
      <c r="B41" s="171" t="s">
        <v>931</v>
      </c>
      <c r="C41" s="114"/>
      <c r="D41" s="162"/>
      <c r="E41" s="53"/>
      <c r="F41" s="59"/>
      <c r="G41" s="120"/>
      <c r="H41" s="115"/>
      <c r="I41" s="59"/>
      <c r="J41" s="53"/>
      <c r="K41" s="59"/>
      <c r="L41" s="59"/>
      <c r="M41" s="132"/>
      <c r="N41" s="53"/>
      <c r="O41" s="59"/>
      <c r="P41" s="113"/>
      <c r="Q41" s="51"/>
    </row>
    <row r="42" spans="1:17" x14ac:dyDescent="0.25">
      <c r="A42" s="2"/>
      <c r="B42" s="171" t="s">
        <v>932</v>
      </c>
      <c r="C42" s="114"/>
      <c r="D42" s="162"/>
      <c r="E42" s="53"/>
      <c r="F42" s="59"/>
      <c r="G42" s="120"/>
      <c r="H42" s="115"/>
      <c r="I42" s="59"/>
      <c r="J42" s="53"/>
      <c r="K42" s="59"/>
      <c r="L42" s="59"/>
      <c r="M42" s="132"/>
      <c r="N42" s="53"/>
      <c r="O42" s="59"/>
      <c r="P42" s="113"/>
      <c r="Q42" s="51"/>
    </row>
    <row r="43" spans="1:17" x14ac:dyDescent="0.25">
      <c r="A43" s="2"/>
      <c r="B43" s="171" t="s">
        <v>934</v>
      </c>
      <c r="C43" s="114"/>
      <c r="D43" s="162"/>
      <c r="E43" s="53"/>
      <c r="F43" s="59"/>
      <c r="G43" s="120"/>
      <c r="H43" s="115"/>
      <c r="I43" s="59"/>
      <c r="J43" s="53"/>
      <c r="K43" s="59"/>
      <c r="L43" s="59"/>
      <c r="M43" s="132"/>
      <c r="N43" s="53"/>
      <c r="O43" s="59"/>
      <c r="P43" s="113"/>
      <c r="Q43" s="51"/>
    </row>
    <row r="44" spans="1:17" x14ac:dyDescent="0.25">
      <c r="A44" s="2"/>
      <c r="B44" s="171" t="s">
        <v>1395</v>
      </c>
      <c r="C44" s="114"/>
      <c r="D44" s="162"/>
      <c r="E44" s="53"/>
      <c r="F44" s="59"/>
      <c r="G44" s="120"/>
      <c r="H44" s="115"/>
      <c r="I44" s="59"/>
      <c r="J44" s="53"/>
      <c r="K44" s="59"/>
      <c r="L44" s="59"/>
      <c r="M44" s="132"/>
      <c r="N44" s="53"/>
      <c r="O44" s="59"/>
      <c r="P44" s="113"/>
      <c r="Q44" s="51"/>
    </row>
    <row r="45" spans="1:17" x14ac:dyDescent="0.25">
      <c r="A45" s="2"/>
      <c r="B45" s="171" t="s">
        <v>1396</v>
      </c>
      <c r="C45" s="114"/>
      <c r="D45" s="162"/>
      <c r="E45" s="53"/>
      <c r="F45" s="59"/>
      <c r="G45" s="120"/>
      <c r="H45" s="115"/>
      <c r="I45" s="59"/>
      <c r="J45" s="53"/>
      <c r="K45" s="59"/>
      <c r="L45" s="59"/>
      <c r="M45" s="132"/>
      <c r="N45" s="53"/>
      <c r="O45" s="59"/>
      <c r="P45" s="113"/>
      <c r="Q45" s="51"/>
    </row>
    <row r="46" spans="1:17" x14ac:dyDescent="0.25">
      <c r="A46" s="2"/>
      <c r="B46" s="171" t="s">
        <v>1180</v>
      </c>
      <c r="C46" s="114"/>
      <c r="D46" s="162"/>
      <c r="E46" s="53"/>
      <c r="F46" s="59"/>
      <c r="G46" s="120"/>
      <c r="H46" s="115"/>
      <c r="I46" s="59"/>
      <c r="J46" s="53"/>
      <c r="K46" s="59"/>
      <c r="L46" s="59"/>
      <c r="M46" s="132"/>
      <c r="N46" s="53"/>
      <c r="O46" s="59"/>
      <c r="P46" s="113"/>
      <c r="Q46" s="51"/>
    </row>
    <row r="47" spans="1:17" x14ac:dyDescent="0.25">
      <c r="A47" s="2"/>
      <c r="B47" s="171" t="s">
        <v>1181</v>
      </c>
      <c r="C47" s="114"/>
      <c r="D47" s="162"/>
      <c r="E47" s="53"/>
      <c r="F47" s="59"/>
      <c r="G47" s="120"/>
      <c r="H47" s="115"/>
      <c r="I47" s="59"/>
      <c r="J47" s="53"/>
      <c r="K47" s="59"/>
      <c r="L47" s="59"/>
      <c r="M47" s="132"/>
      <c r="N47" s="53"/>
      <c r="O47" s="59"/>
      <c r="P47" s="113"/>
      <c r="Q47" s="51"/>
    </row>
    <row r="48" spans="1:17" x14ac:dyDescent="0.25">
      <c r="A48" s="2"/>
      <c r="B48" s="171" t="s">
        <v>1182</v>
      </c>
      <c r="C48" s="114"/>
      <c r="D48" s="162"/>
      <c r="E48" s="53"/>
      <c r="F48" s="59"/>
      <c r="G48" s="120"/>
      <c r="H48" s="115"/>
      <c r="I48" s="59"/>
      <c r="J48" s="53"/>
      <c r="K48" s="59"/>
      <c r="L48" s="59"/>
      <c r="M48" s="132"/>
      <c r="N48" s="53"/>
      <c r="O48" s="59"/>
      <c r="P48" s="113"/>
      <c r="Q48" s="51"/>
    </row>
    <row r="49" spans="1:17" ht="24.9" customHeight="1" x14ac:dyDescent="0.25">
      <c r="A49" s="2"/>
      <c r="B49" s="149" t="s">
        <v>1262</v>
      </c>
      <c r="C49" s="114"/>
      <c r="D49" s="162"/>
      <c r="E49" s="53"/>
      <c r="F49" s="59"/>
      <c r="G49" s="120"/>
      <c r="H49" s="115"/>
      <c r="I49" s="59"/>
      <c r="J49" s="53"/>
      <c r="K49" s="59"/>
      <c r="L49" s="59"/>
      <c r="M49" s="132"/>
      <c r="N49" s="53"/>
      <c r="O49" s="59"/>
      <c r="P49" s="113"/>
      <c r="Q49" s="51"/>
    </row>
    <row r="50" spans="1:17" ht="24.9" customHeight="1" x14ac:dyDescent="0.25">
      <c r="A50" s="2"/>
      <c r="B50" s="149" t="s">
        <v>526</v>
      </c>
      <c r="C50" s="114"/>
      <c r="D50" s="162"/>
      <c r="E50" s="53"/>
      <c r="F50" s="59"/>
      <c r="G50" s="120"/>
      <c r="H50" s="115"/>
      <c r="I50" s="59"/>
      <c r="J50" s="53"/>
      <c r="K50" s="59"/>
      <c r="L50" s="59"/>
      <c r="M50" s="132"/>
      <c r="N50" s="53"/>
      <c r="O50" s="59"/>
      <c r="P50" s="113"/>
      <c r="Q50" s="51"/>
    </row>
    <row r="51" spans="1:17" ht="24.9" customHeight="1" x14ac:dyDescent="0.25">
      <c r="A51" s="2"/>
      <c r="B51" s="149" t="s">
        <v>527</v>
      </c>
      <c r="C51" s="114"/>
      <c r="D51" s="162"/>
      <c r="E51" s="53"/>
      <c r="F51" s="59"/>
      <c r="G51" s="120"/>
      <c r="H51" s="115"/>
      <c r="I51" s="59"/>
      <c r="J51" s="53"/>
      <c r="K51" s="59"/>
      <c r="L51" s="59"/>
      <c r="M51" s="132"/>
      <c r="N51" s="53"/>
      <c r="O51" s="59"/>
      <c r="P51" s="113"/>
      <c r="Q51" s="51"/>
    </row>
    <row r="52" spans="1:17" ht="24.9" customHeight="1" x14ac:dyDescent="0.25">
      <c r="A52" s="2"/>
      <c r="B52" s="149" t="s">
        <v>1394</v>
      </c>
      <c r="C52" s="114"/>
      <c r="D52" s="162"/>
      <c r="E52" s="53"/>
      <c r="F52" s="59"/>
      <c r="G52" s="120"/>
      <c r="H52" s="115"/>
      <c r="I52" s="59"/>
      <c r="J52" s="53"/>
      <c r="K52" s="59"/>
      <c r="L52" s="59"/>
      <c r="M52" s="132"/>
      <c r="N52" s="53"/>
      <c r="O52" s="59"/>
      <c r="P52" s="113"/>
      <c r="Q52" s="51"/>
    </row>
    <row r="53" spans="1:17" ht="24" customHeight="1" x14ac:dyDescent="0.25">
      <c r="A53" s="2"/>
      <c r="B53" s="149" t="s">
        <v>233</v>
      </c>
      <c r="C53" s="114"/>
      <c r="D53" s="162"/>
      <c r="E53" s="53"/>
      <c r="F53" s="59"/>
      <c r="G53" s="120"/>
      <c r="H53" s="115"/>
      <c r="I53" s="59"/>
      <c r="J53" s="53"/>
      <c r="K53" s="59"/>
      <c r="L53" s="59"/>
      <c r="M53" s="132"/>
      <c r="N53" s="53"/>
      <c r="O53" s="59"/>
      <c r="P53" s="113"/>
      <c r="Q53" s="51"/>
    </row>
    <row r="54" spans="1:17" ht="63" customHeight="1" x14ac:dyDescent="0.25">
      <c r="A54" s="2"/>
      <c r="B54" s="103" t="s">
        <v>399</v>
      </c>
      <c r="C54" s="114"/>
      <c r="D54" s="162"/>
      <c r="E54" s="53"/>
      <c r="F54" s="59"/>
      <c r="G54" s="120"/>
      <c r="H54" s="115"/>
      <c r="I54" s="59"/>
      <c r="J54" s="53"/>
      <c r="K54" s="59"/>
      <c r="L54" s="59"/>
      <c r="M54" s="132"/>
      <c r="N54" s="53"/>
      <c r="O54" s="59"/>
      <c r="P54" s="113"/>
      <c r="Q54" s="51"/>
    </row>
    <row r="55" spans="1:17" ht="26.4" x14ac:dyDescent="0.25">
      <c r="A55" s="19" t="s">
        <v>682</v>
      </c>
      <c r="B55" s="177" t="s">
        <v>232</v>
      </c>
      <c r="C55" s="114">
        <f>+Q55*0.05</f>
        <v>1231.5930387577175</v>
      </c>
      <c r="D55" s="162">
        <f>C55/8</f>
        <v>153.94912984471469</v>
      </c>
      <c r="E55" s="53">
        <f>+Q55*0.075</f>
        <v>1847.3895581365762</v>
      </c>
      <c r="F55" s="163">
        <f>E55/8</f>
        <v>230.92369476707202</v>
      </c>
      <c r="G55" s="120">
        <f>+Q55*0.105</f>
        <v>2586.3453813912065</v>
      </c>
      <c r="H55" s="162">
        <f>G55/8</f>
        <v>323.29317267390081</v>
      </c>
      <c r="I55" s="59">
        <f>+Q55*1.04</f>
        <v>25617.135206160525</v>
      </c>
      <c r="J55" s="53">
        <f>+I55*0.075</f>
        <v>1921.2851404620392</v>
      </c>
      <c r="K55" s="59">
        <f>I55/8</f>
        <v>3202.1419007700656</v>
      </c>
      <c r="L55" s="59">
        <f>J55/8</f>
        <v>240.1606425577549</v>
      </c>
      <c r="M55" s="132">
        <f>+I55*1.045</f>
        <v>26769.906290437746</v>
      </c>
      <c r="N55" s="53">
        <f>+M55*0.055</f>
        <v>1472.344845974076</v>
      </c>
      <c r="O55" s="59">
        <f>M55/8</f>
        <v>3346.2382863047183</v>
      </c>
      <c r="P55" s="115">
        <f>N55/8</f>
        <v>184.04310574675949</v>
      </c>
      <c r="Q55" s="51">
        <v>24631.86077515435</v>
      </c>
    </row>
    <row r="56" spans="1:17" ht="24.9" customHeight="1" x14ac:dyDescent="0.25">
      <c r="A56" s="2"/>
      <c r="B56" s="149" t="s">
        <v>928</v>
      </c>
      <c r="C56" s="114"/>
      <c r="D56" s="162"/>
      <c r="E56" s="53"/>
      <c r="F56" s="59"/>
      <c r="G56" s="120"/>
      <c r="H56" s="115"/>
      <c r="I56" s="59"/>
      <c r="J56" s="53"/>
      <c r="K56" s="59"/>
      <c r="L56" s="59"/>
      <c r="M56" s="132"/>
      <c r="N56" s="53"/>
      <c r="O56" s="59"/>
      <c r="P56" s="113"/>
      <c r="Q56" s="51"/>
    </row>
    <row r="57" spans="1:17" x14ac:dyDescent="0.25">
      <c r="A57" s="2"/>
      <c r="B57" s="171" t="s">
        <v>528</v>
      </c>
      <c r="C57" s="114"/>
      <c r="D57" s="162"/>
      <c r="E57" s="53"/>
      <c r="F57" s="59"/>
      <c r="G57" s="120"/>
      <c r="H57" s="115"/>
      <c r="I57" s="59"/>
      <c r="J57" s="53"/>
      <c r="K57" s="59"/>
      <c r="L57" s="59"/>
      <c r="M57" s="132"/>
      <c r="N57" s="53"/>
      <c r="O57" s="59"/>
      <c r="P57" s="113"/>
      <c r="Q57" s="51"/>
    </row>
    <row r="58" spans="1:17" x14ac:dyDescent="0.25">
      <c r="A58" s="2"/>
      <c r="B58" s="171" t="s">
        <v>935</v>
      </c>
      <c r="C58" s="114"/>
      <c r="D58" s="162"/>
      <c r="E58" s="53"/>
      <c r="F58" s="59"/>
      <c r="G58" s="120"/>
      <c r="H58" s="115"/>
      <c r="I58" s="59"/>
      <c r="J58" s="53"/>
      <c r="K58" s="59"/>
      <c r="L58" s="59"/>
      <c r="M58" s="132"/>
      <c r="N58" s="53"/>
      <c r="O58" s="59"/>
      <c r="P58" s="113"/>
      <c r="Q58" s="51"/>
    </row>
    <row r="59" spans="1:17" x14ac:dyDescent="0.25">
      <c r="A59" s="2"/>
      <c r="B59" s="171" t="s">
        <v>936</v>
      </c>
      <c r="C59" s="114"/>
      <c r="D59" s="162"/>
      <c r="E59" s="53"/>
      <c r="F59" s="59"/>
      <c r="G59" s="120"/>
      <c r="H59" s="115"/>
      <c r="I59" s="59"/>
      <c r="J59" s="53"/>
      <c r="K59" s="59"/>
      <c r="L59" s="59"/>
      <c r="M59" s="132"/>
      <c r="N59" s="53"/>
      <c r="O59" s="59"/>
      <c r="P59" s="113"/>
      <c r="Q59" s="51"/>
    </row>
    <row r="60" spans="1:17" ht="24.9" customHeight="1" x14ac:dyDescent="0.25">
      <c r="A60" s="2"/>
      <c r="B60" s="149" t="s">
        <v>23</v>
      </c>
      <c r="C60" s="114"/>
      <c r="D60" s="162"/>
      <c r="E60" s="53"/>
      <c r="F60" s="59"/>
      <c r="G60" s="120"/>
      <c r="H60" s="115"/>
      <c r="I60" s="59"/>
      <c r="J60" s="53"/>
      <c r="K60" s="59"/>
      <c r="L60" s="59"/>
      <c r="M60" s="132"/>
      <c r="N60" s="53"/>
      <c r="O60" s="59"/>
      <c r="P60" s="113"/>
      <c r="Q60" s="51"/>
    </row>
    <row r="61" spans="1:17" x14ac:dyDescent="0.25">
      <c r="A61" s="2"/>
      <c r="B61" s="171" t="s">
        <v>937</v>
      </c>
      <c r="C61" s="114"/>
      <c r="D61" s="162"/>
      <c r="E61" s="53"/>
      <c r="F61" s="59"/>
      <c r="G61" s="120"/>
      <c r="H61" s="115"/>
      <c r="I61" s="59"/>
      <c r="J61" s="53"/>
      <c r="K61" s="59"/>
      <c r="L61" s="59"/>
      <c r="M61" s="132"/>
      <c r="N61" s="53"/>
      <c r="O61" s="59"/>
      <c r="P61" s="113"/>
      <c r="Q61" s="51"/>
    </row>
    <row r="62" spans="1:17" x14ac:dyDescent="0.25">
      <c r="A62" s="2"/>
      <c r="B62" s="171" t="s">
        <v>226</v>
      </c>
      <c r="C62" s="114"/>
      <c r="D62" s="162"/>
      <c r="E62" s="53"/>
      <c r="F62" s="59"/>
      <c r="G62" s="120"/>
      <c r="H62" s="115"/>
      <c r="I62" s="59"/>
      <c r="J62" s="53"/>
      <c r="K62" s="59"/>
      <c r="L62" s="59"/>
      <c r="M62" s="132"/>
      <c r="N62" s="53"/>
      <c r="O62" s="59"/>
      <c r="P62" s="113"/>
      <c r="Q62" s="51"/>
    </row>
    <row r="63" spans="1:17" ht="24.9" customHeight="1" x14ac:dyDescent="0.25">
      <c r="A63" s="2"/>
      <c r="B63" s="149" t="s">
        <v>1143</v>
      </c>
      <c r="C63" s="114"/>
      <c r="D63" s="162"/>
      <c r="E63" s="53"/>
      <c r="F63" s="59"/>
      <c r="G63" s="120"/>
      <c r="H63" s="115"/>
      <c r="I63" s="59"/>
      <c r="J63" s="53"/>
      <c r="K63" s="59"/>
      <c r="L63" s="59"/>
      <c r="M63" s="132"/>
      <c r="N63" s="53"/>
      <c r="O63" s="59"/>
      <c r="P63" s="113"/>
      <c r="Q63" s="51"/>
    </row>
    <row r="64" spans="1:17" x14ac:dyDescent="0.25">
      <c r="A64" s="2"/>
      <c r="B64" s="171" t="s">
        <v>227</v>
      </c>
      <c r="C64" s="114"/>
      <c r="D64" s="162"/>
      <c r="E64" s="53"/>
      <c r="F64" s="59"/>
      <c r="G64" s="120"/>
      <c r="H64" s="115"/>
      <c r="I64" s="59"/>
      <c r="J64" s="53"/>
      <c r="K64" s="59"/>
      <c r="L64" s="59"/>
      <c r="M64" s="132"/>
      <c r="N64" s="53"/>
      <c r="O64" s="59"/>
      <c r="P64" s="113"/>
      <c r="Q64" s="51"/>
    </row>
    <row r="65" spans="1:17" x14ac:dyDescent="0.25">
      <c r="A65" s="2"/>
      <c r="B65" s="171" t="s">
        <v>228</v>
      </c>
      <c r="C65" s="114"/>
      <c r="D65" s="162"/>
      <c r="E65" s="53"/>
      <c r="F65" s="59"/>
      <c r="G65" s="120"/>
      <c r="H65" s="115"/>
      <c r="I65" s="59"/>
      <c r="J65" s="53"/>
      <c r="K65" s="59"/>
      <c r="L65" s="59"/>
      <c r="M65" s="132"/>
      <c r="N65" s="53"/>
      <c r="O65" s="59"/>
      <c r="P65" s="113"/>
      <c r="Q65" s="51"/>
    </row>
    <row r="66" spans="1:17" ht="12.75" customHeight="1" x14ac:dyDescent="0.25">
      <c r="A66" s="2"/>
      <c r="B66" s="149" t="s">
        <v>956</v>
      </c>
      <c r="C66" s="114"/>
      <c r="D66" s="162"/>
      <c r="E66" s="53"/>
      <c r="F66" s="59"/>
      <c r="G66" s="120"/>
      <c r="H66" s="115"/>
      <c r="I66" s="59"/>
      <c r="J66" s="53"/>
      <c r="K66" s="59"/>
      <c r="L66" s="59"/>
      <c r="M66" s="132"/>
      <c r="N66" s="53"/>
      <c r="O66" s="59"/>
      <c r="P66" s="113"/>
      <c r="Q66" s="51"/>
    </row>
    <row r="67" spans="1:17" x14ac:dyDescent="0.25">
      <c r="A67" s="2"/>
      <c r="B67" s="171" t="s">
        <v>529</v>
      </c>
      <c r="C67" s="114"/>
      <c r="D67" s="162"/>
      <c r="E67" s="53"/>
      <c r="F67" s="59"/>
      <c r="G67" s="120"/>
      <c r="H67" s="115"/>
      <c r="I67" s="59"/>
      <c r="J67" s="53"/>
      <c r="K67" s="59"/>
      <c r="L67" s="59"/>
      <c r="M67" s="132"/>
      <c r="N67" s="53"/>
      <c r="O67" s="59"/>
      <c r="P67" s="113"/>
      <c r="Q67" s="51"/>
    </row>
    <row r="68" spans="1:17" x14ac:dyDescent="0.25">
      <c r="A68" s="2"/>
      <c r="B68" s="149" t="s">
        <v>229</v>
      </c>
      <c r="C68" s="114"/>
      <c r="D68" s="162"/>
      <c r="E68" s="53"/>
      <c r="F68" s="59"/>
      <c r="G68" s="120"/>
      <c r="H68" s="115"/>
      <c r="I68" s="59"/>
      <c r="J68" s="53"/>
      <c r="K68" s="59"/>
      <c r="L68" s="59"/>
      <c r="M68" s="132"/>
      <c r="N68" s="53"/>
      <c r="O68" s="59"/>
      <c r="P68" s="113"/>
      <c r="Q68" s="51"/>
    </row>
    <row r="69" spans="1:17" x14ac:dyDescent="0.25">
      <c r="A69" s="2"/>
      <c r="B69" s="149" t="s">
        <v>230</v>
      </c>
      <c r="C69" s="114"/>
      <c r="D69" s="162"/>
      <c r="E69" s="53"/>
      <c r="F69" s="59"/>
      <c r="G69" s="120"/>
      <c r="H69" s="115"/>
      <c r="I69" s="59"/>
      <c r="J69" s="53"/>
      <c r="K69" s="59"/>
      <c r="L69" s="59"/>
      <c r="M69" s="132"/>
      <c r="N69" s="53"/>
      <c r="O69" s="59"/>
      <c r="P69" s="113"/>
      <c r="Q69" s="51"/>
    </row>
    <row r="70" spans="1:17" x14ac:dyDescent="0.25">
      <c r="A70" s="2"/>
      <c r="B70" s="149" t="s">
        <v>231</v>
      </c>
      <c r="C70" s="114"/>
      <c r="D70" s="162"/>
      <c r="E70" s="53"/>
      <c r="F70" s="59"/>
      <c r="G70" s="120"/>
      <c r="H70" s="115"/>
      <c r="I70" s="59"/>
      <c r="J70" s="53"/>
      <c r="K70" s="59"/>
      <c r="L70" s="59"/>
      <c r="M70" s="132"/>
      <c r="N70" s="53"/>
      <c r="O70" s="59"/>
      <c r="P70" s="113"/>
      <c r="Q70" s="51"/>
    </row>
    <row r="71" spans="1:17" ht="12.75" customHeight="1" x14ac:dyDescent="0.25">
      <c r="A71" s="2"/>
      <c r="B71" s="149" t="s">
        <v>1393</v>
      </c>
      <c r="C71" s="114"/>
      <c r="D71" s="162"/>
      <c r="E71" s="53"/>
      <c r="F71" s="59"/>
      <c r="G71" s="120"/>
      <c r="H71" s="115"/>
      <c r="I71" s="59"/>
      <c r="J71" s="53"/>
      <c r="K71" s="59"/>
      <c r="L71" s="59"/>
      <c r="M71" s="132"/>
      <c r="N71" s="53"/>
      <c r="O71" s="59"/>
      <c r="P71" s="113"/>
      <c r="Q71" s="51"/>
    </row>
    <row r="72" spans="1:17" ht="24.9" customHeight="1" x14ac:dyDescent="0.25">
      <c r="A72" s="2"/>
      <c r="B72" s="149" t="s">
        <v>1394</v>
      </c>
      <c r="C72" s="114"/>
      <c r="D72" s="162"/>
      <c r="E72" s="53"/>
      <c r="F72" s="59"/>
      <c r="G72" s="120"/>
      <c r="H72" s="115"/>
      <c r="I72" s="59"/>
      <c r="J72" s="53"/>
      <c r="K72" s="59"/>
      <c r="L72" s="59"/>
      <c r="M72" s="132"/>
      <c r="N72" s="53"/>
      <c r="O72" s="59"/>
      <c r="P72" s="113"/>
      <c r="Q72" s="51"/>
    </row>
    <row r="73" spans="1:17" ht="24.9" customHeight="1" x14ac:dyDescent="0.25">
      <c r="A73" s="2"/>
      <c r="B73" s="149" t="s">
        <v>234</v>
      </c>
      <c r="C73" s="114"/>
      <c r="D73" s="162"/>
      <c r="E73" s="53"/>
      <c r="F73" s="59"/>
      <c r="G73" s="120"/>
      <c r="H73" s="115"/>
      <c r="I73" s="59"/>
      <c r="J73" s="53"/>
      <c r="K73" s="59"/>
      <c r="L73" s="59"/>
      <c r="M73" s="132"/>
      <c r="N73" s="53"/>
      <c r="O73" s="59"/>
      <c r="P73" s="113"/>
      <c r="Q73" s="51"/>
    </row>
    <row r="74" spans="1:17" ht="63" customHeight="1" x14ac:dyDescent="0.25">
      <c r="A74" s="2"/>
      <c r="B74" s="103" t="s">
        <v>399</v>
      </c>
      <c r="C74" s="114"/>
      <c r="D74" s="162"/>
      <c r="E74" s="53"/>
      <c r="F74" s="59"/>
      <c r="G74" s="120"/>
      <c r="H74" s="115"/>
      <c r="I74" s="59"/>
      <c r="J74" s="53"/>
      <c r="K74" s="59"/>
      <c r="L74" s="59"/>
      <c r="M74" s="132"/>
      <c r="N74" s="53"/>
      <c r="O74" s="59"/>
      <c r="P74" s="113"/>
      <c r="Q74" s="51"/>
    </row>
    <row r="75" spans="1:17" x14ac:dyDescent="0.25">
      <c r="A75" s="2"/>
      <c r="B75" s="149" t="s">
        <v>221</v>
      </c>
      <c r="C75" s="114"/>
      <c r="D75" s="162"/>
      <c r="E75" s="53"/>
      <c r="F75" s="59"/>
      <c r="G75" s="120"/>
      <c r="H75" s="115"/>
      <c r="I75" s="59"/>
      <c r="J75" s="53"/>
      <c r="K75" s="59"/>
      <c r="L75" s="59"/>
      <c r="M75" s="132"/>
      <c r="N75" s="53"/>
      <c r="O75" s="59"/>
      <c r="P75" s="113"/>
      <c r="Q75" s="51"/>
    </row>
    <row r="76" spans="1:17" x14ac:dyDescent="0.25">
      <c r="A76" s="19" t="s">
        <v>879</v>
      </c>
      <c r="B76" s="177" t="s">
        <v>653</v>
      </c>
      <c r="C76" s="114">
        <f>+Q76*0.05</f>
        <v>1310.7654987622986</v>
      </c>
      <c r="D76" s="162">
        <f>C76/8</f>
        <v>163.84568734528733</v>
      </c>
      <c r="E76" s="53">
        <f>+Q76*0.075</f>
        <v>1966.1482481434477</v>
      </c>
      <c r="F76" s="163">
        <f>E76/8</f>
        <v>245.76853101793097</v>
      </c>
      <c r="G76" s="120">
        <f>+Q76*0.105</f>
        <v>2752.6075474008267</v>
      </c>
      <c r="H76" s="162">
        <f>G76/8</f>
        <v>344.07594342510333</v>
      </c>
      <c r="I76" s="59">
        <f>+Q76*1.04</f>
        <v>27263.92237425581</v>
      </c>
      <c r="J76" s="53">
        <f>+I76*0.075</f>
        <v>2044.7941780691856</v>
      </c>
      <c r="K76" s="59">
        <f>I76/8</f>
        <v>3407.9902967819762</v>
      </c>
      <c r="L76" s="59">
        <f>J76/8</f>
        <v>255.5992722586482</v>
      </c>
      <c r="M76" s="132">
        <f>+I76*1.045</f>
        <v>28490.798881097318</v>
      </c>
      <c r="N76" s="53">
        <f>+M76*0.055</f>
        <v>1566.9939384603524</v>
      </c>
      <c r="O76" s="59">
        <f>M76/8</f>
        <v>3561.3498601371648</v>
      </c>
      <c r="P76" s="115">
        <f>N76/8</f>
        <v>195.87424230754405</v>
      </c>
      <c r="Q76" s="51">
        <v>26215.309975245971</v>
      </c>
    </row>
    <row r="77" spans="1:17" x14ac:dyDescent="0.25">
      <c r="A77" s="2" t="s">
        <v>461</v>
      </c>
      <c r="B77" s="103" t="s">
        <v>702</v>
      </c>
      <c r="C77" s="114"/>
      <c r="D77" s="162"/>
      <c r="E77" s="53"/>
      <c r="F77" s="59"/>
      <c r="G77" s="120"/>
      <c r="H77" s="115"/>
      <c r="I77" s="59"/>
      <c r="J77" s="53"/>
      <c r="K77" s="59"/>
      <c r="L77" s="59"/>
      <c r="M77" s="132"/>
      <c r="N77" s="53"/>
      <c r="O77" s="59"/>
      <c r="P77" s="113"/>
      <c r="Q77" s="51"/>
    </row>
    <row r="78" spans="1:17" ht="12.75" customHeight="1" x14ac:dyDescent="0.25">
      <c r="A78" s="19" t="s">
        <v>356</v>
      </c>
      <c r="B78" s="177" t="s">
        <v>1057</v>
      </c>
      <c r="C78" s="114">
        <f>+Q78*0.05</f>
        <v>1310.7654987622986</v>
      </c>
      <c r="D78" s="162">
        <f>C78/8</f>
        <v>163.84568734528733</v>
      </c>
      <c r="E78" s="53">
        <f>+Q78*0.075</f>
        <v>1966.1482481434477</v>
      </c>
      <c r="F78" s="163">
        <f>E78/8</f>
        <v>245.76853101793097</v>
      </c>
      <c r="G78" s="120">
        <f>+Q78*0.105</f>
        <v>2752.6075474008267</v>
      </c>
      <c r="H78" s="162">
        <f>G78/8</f>
        <v>344.07594342510333</v>
      </c>
      <c r="I78" s="59">
        <f>+Q78*1.04</f>
        <v>27263.92237425581</v>
      </c>
      <c r="J78" s="53">
        <f>+I78*0.075</f>
        <v>2044.7941780691856</v>
      </c>
      <c r="K78" s="59">
        <f>I78/8</f>
        <v>3407.9902967819762</v>
      </c>
      <c r="L78" s="59">
        <f>J78/8</f>
        <v>255.5992722586482</v>
      </c>
      <c r="M78" s="132">
        <f>+I78*1.045</f>
        <v>28490.798881097318</v>
      </c>
      <c r="N78" s="53">
        <f>+M78*0.055</f>
        <v>1566.9939384603524</v>
      </c>
      <c r="O78" s="59">
        <f>M78/8</f>
        <v>3561.3498601371648</v>
      </c>
      <c r="P78" s="115">
        <f>N78/8</f>
        <v>195.87424230754405</v>
      </c>
      <c r="Q78" s="51">
        <v>26215.309975245971</v>
      </c>
    </row>
    <row r="79" spans="1:17" ht="12.75" customHeight="1" x14ac:dyDescent="0.25">
      <c r="A79" s="2" t="s">
        <v>461</v>
      </c>
      <c r="B79" s="103" t="s">
        <v>558</v>
      </c>
      <c r="C79" s="114"/>
      <c r="D79" s="162"/>
      <c r="E79" s="53"/>
      <c r="F79" s="59"/>
      <c r="G79" s="120"/>
      <c r="H79" s="115"/>
      <c r="I79" s="59"/>
      <c r="J79" s="53"/>
      <c r="K79" s="59"/>
      <c r="L79" s="59"/>
      <c r="M79" s="132"/>
      <c r="N79" s="53"/>
      <c r="O79" s="59"/>
      <c r="P79" s="113"/>
      <c r="Q79" s="51"/>
    </row>
    <row r="80" spans="1:17" x14ac:dyDescent="0.25">
      <c r="A80" s="2" t="s">
        <v>461</v>
      </c>
      <c r="B80" s="103" t="s">
        <v>703</v>
      </c>
      <c r="C80" s="114"/>
      <c r="D80" s="162"/>
      <c r="E80" s="53"/>
      <c r="F80" s="59"/>
      <c r="G80" s="120"/>
      <c r="H80" s="115"/>
      <c r="I80" s="59"/>
      <c r="J80" s="53"/>
      <c r="K80" s="59"/>
      <c r="L80" s="59"/>
      <c r="M80" s="132"/>
      <c r="N80" s="53"/>
      <c r="O80" s="59"/>
      <c r="P80" s="113"/>
      <c r="Q80" s="51"/>
    </row>
    <row r="81" spans="1:17" x14ac:dyDescent="0.25">
      <c r="A81" s="2"/>
      <c r="B81" s="149" t="s">
        <v>222</v>
      </c>
      <c r="C81" s="114"/>
      <c r="D81" s="162"/>
      <c r="E81" s="53"/>
      <c r="F81" s="59"/>
      <c r="G81" s="120"/>
      <c r="H81" s="115"/>
      <c r="I81" s="59"/>
      <c r="J81" s="53"/>
      <c r="K81" s="59"/>
      <c r="L81" s="59"/>
      <c r="M81" s="132"/>
      <c r="N81" s="53"/>
      <c r="O81" s="59"/>
      <c r="P81" s="113"/>
      <c r="Q81" s="51"/>
    </row>
    <row r="82" spans="1:17" ht="12.75" customHeight="1" x14ac:dyDescent="0.25">
      <c r="A82" s="19" t="s">
        <v>357</v>
      </c>
      <c r="B82" s="177" t="s">
        <v>367</v>
      </c>
      <c r="C82" s="114">
        <f>+Q82*0.05</f>
        <v>1238.5439930679051</v>
      </c>
      <c r="D82" s="162">
        <f>C82/8</f>
        <v>154.81799913348814</v>
      </c>
      <c r="E82" s="53">
        <f>+Q82*0.075</f>
        <v>1857.8159896018576</v>
      </c>
      <c r="F82" s="163">
        <f>E82/8</f>
        <v>232.2269987002322</v>
      </c>
      <c r="G82" s="120">
        <f>+Q82*0.105</f>
        <v>2600.9423854426004</v>
      </c>
      <c r="H82" s="162">
        <f>G82/8</f>
        <v>325.11779818032505</v>
      </c>
      <c r="I82" s="59">
        <f>+Q82*1.04</f>
        <v>25761.715055812427</v>
      </c>
      <c r="J82" s="53">
        <f>+I82*0.075</f>
        <v>1932.1286291859319</v>
      </c>
      <c r="K82" s="59">
        <f>I82/8</f>
        <v>3220.2143819765533</v>
      </c>
      <c r="L82" s="59">
        <f>J82/8</f>
        <v>241.51607864824149</v>
      </c>
      <c r="M82" s="132">
        <f>+I82*1.045</f>
        <v>26920.992233323985</v>
      </c>
      <c r="N82" s="53">
        <f>+M82*0.055</f>
        <v>1480.6545728328192</v>
      </c>
      <c r="O82" s="59">
        <f>M82/8</f>
        <v>3365.1240291654981</v>
      </c>
      <c r="P82" s="115">
        <f>N82/8</f>
        <v>185.0818216041024</v>
      </c>
      <c r="Q82" s="51">
        <v>24770.879861358102</v>
      </c>
    </row>
    <row r="83" spans="1:17" ht="24.9" customHeight="1" x14ac:dyDescent="0.25">
      <c r="A83" s="2" t="s">
        <v>461</v>
      </c>
      <c r="B83" s="103" t="s">
        <v>704</v>
      </c>
      <c r="C83" s="114"/>
      <c r="D83" s="162"/>
      <c r="E83" s="53"/>
      <c r="F83" s="59"/>
      <c r="G83" s="120"/>
      <c r="H83" s="115"/>
      <c r="I83" s="59"/>
      <c r="J83" s="53"/>
      <c r="K83" s="59"/>
      <c r="L83" s="59"/>
      <c r="M83" s="132"/>
      <c r="N83" s="53"/>
      <c r="O83" s="59"/>
      <c r="P83" s="113"/>
      <c r="Q83" s="51"/>
    </row>
    <row r="84" spans="1:17" ht="24.9" customHeight="1" x14ac:dyDescent="0.25">
      <c r="A84" s="2"/>
      <c r="B84" s="149" t="s">
        <v>705</v>
      </c>
      <c r="C84" s="114"/>
      <c r="D84" s="162"/>
      <c r="E84" s="53"/>
      <c r="F84" s="59"/>
      <c r="G84" s="120"/>
      <c r="H84" s="115"/>
      <c r="I84" s="59"/>
      <c r="J84" s="53"/>
      <c r="K84" s="59"/>
      <c r="L84" s="59"/>
      <c r="M84" s="132"/>
      <c r="N84" s="53"/>
      <c r="O84" s="59"/>
      <c r="P84" s="113"/>
      <c r="Q84" s="51"/>
    </row>
    <row r="85" spans="1:17" ht="36.9" customHeight="1" x14ac:dyDescent="0.25">
      <c r="A85" s="2"/>
      <c r="B85" s="103" t="s">
        <v>1300</v>
      </c>
      <c r="C85" s="114"/>
      <c r="D85" s="162"/>
      <c r="E85" s="53"/>
      <c r="F85" s="59"/>
      <c r="G85" s="120"/>
      <c r="H85" s="115"/>
      <c r="I85" s="59"/>
      <c r="J85" s="53"/>
      <c r="K85" s="59"/>
      <c r="L85" s="59"/>
      <c r="M85" s="132"/>
      <c r="N85" s="53"/>
      <c r="O85" s="59"/>
      <c r="P85" s="113"/>
      <c r="Q85" s="51"/>
    </row>
    <row r="86" spans="1:17" x14ac:dyDescent="0.25">
      <c r="A86" s="2"/>
      <c r="B86" s="149" t="s">
        <v>758</v>
      </c>
      <c r="C86" s="114"/>
      <c r="D86" s="162"/>
      <c r="E86" s="53"/>
      <c r="F86" s="59"/>
      <c r="G86" s="120"/>
      <c r="H86" s="115"/>
      <c r="I86" s="59"/>
      <c r="J86" s="53"/>
      <c r="K86" s="59"/>
      <c r="L86" s="59"/>
      <c r="M86" s="132"/>
      <c r="N86" s="53"/>
      <c r="O86" s="59"/>
      <c r="P86" s="113"/>
      <c r="Q86" s="51"/>
    </row>
    <row r="87" spans="1:17" x14ac:dyDescent="0.25">
      <c r="A87" s="19" t="s">
        <v>358</v>
      </c>
      <c r="B87" s="177" t="s">
        <v>706</v>
      </c>
      <c r="C87" s="114">
        <f>+Q87*0.05</f>
        <v>1310.7654987622986</v>
      </c>
      <c r="D87" s="162">
        <f>C87/8</f>
        <v>163.84568734528733</v>
      </c>
      <c r="E87" s="53">
        <f>+Q87*0.075</f>
        <v>1966.1482481434477</v>
      </c>
      <c r="F87" s="163">
        <f>E87/8</f>
        <v>245.76853101793097</v>
      </c>
      <c r="G87" s="120">
        <f>+Q87*0.105</f>
        <v>2752.6075474008267</v>
      </c>
      <c r="H87" s="162">
        <f>G87/8</f>
        <v>344.07594342510333</v>
      </c>
      <c r="I87" s="59">
        <f>+Q87*1.04</f>
        <v>27263.92237425581</v>
      </c>
      <c r="J87" s="53">
        <f>+I87*0.075</f>
        <v>2044.7941780691856</v>
      </c>
      <c r="K87" s="59">
        <f>I87/8</f>
        <v>3407.9902967819762</v>
      </c>
      <c r="L87" s="59">
        <f>J87/8</f>
        <v>255.5992722586482</v>
      </c>
      <c r="M87" s="132">
        <f>+I87*1.045</f>
        <v>28490.798881097318</v>
      </c>
      <c r="N87" s="53">
        <f>+M87*0.055</f>
        <v>1566.9939384603524</v>
      </c>
      <c r="O87" s="59">
        <f>M87/8</f>
        <v>3561.3498601371648</v>
      </c>
      <c r="P87" s="115">
        <f>N87/8</f>
        <v>195.87424230754405</v>
      </c>
      <c r="Q87" s="51">
        <v>26215.309975245971</v>
      </c>
    </row>
    <row r="88" spans="1:17" ht="12.6" customHeight="1" x14ac:dyDescent="0.25">
      <c r="A88" s="19" t="s">
        <v>359</v>
      </c>
      <c r="B88" s="177" t="s">
        <v>707</v>
      </c>
      <c r="C88" s="114">
        <f>+Q88*0.05</f>
        <v>1238.5439930679051</v>
      </c>
      <c r="D88" s="162">
        <f>C88/8</f>
        <v>154.81799913348814</v>
      </c>
      <c r="E88" s="53">
        <f>+Q88*0.075</f>
        <v>1857.8159896018576</v>
      </c>
      <c r="F88" s="163">
        <f>E88/8</f>
        <v>232.2269987002322</v>
      </c>
      <c r="G88" s="120">
        <f>+Q88*0.105</f>
        <v>2600.9423854426004</v>
      </c>
      <c r="H88" s="162">
        <f>G88/8</f>
        <v>325.11779818032505</v>
      </c>
      <c r="I88" s="59">
        <f>+Q88*1.04</f>
        <v>25761.715055812427</v>
      </c>
      <c r="J88" s="53">
        <f>+I88*0.075</f>
        <v>1932.1286291859319</v>
      </c>
      <c r="K88" s="59">
        <f>I88/8</f>
        <v>3220.2143819765533</v>
      </c>
      <c r="L88" s="59">
        <f>J88/8</f>
        <v>241.51607864824149</v>
      </c>
      <c r="M88" s="132">
        <f>+I88*1.045</f>
        <v>26920.992233323985</v>
      </c>
      <c r="N88" s="53">
        <f>+M88*0.055</f>
        <v>1480.6545728328192</v>
      </c>
      <c r="O88" s="59">
        <f>M88/8</f>
        <v>3365.1240291654981</v>
      </c>
      <c r="P88" s="115">
        <f>N88/8</f>
        <v>185.0818216041024</v>
      </c>
      <c r="Q88" s="51">
        <v>24770.879861358102</v>
      </c>
    </row>
    <row r="89" spans="1:17" ht="24.9" customHeight="1" x14ac:dyDescent="0.25">
      <c r="A89" s="2" t="s">
        <v>461</v>
      </c>
      <c r="B89" s="103" t="s">
        <v>801</v>
      </c>
      <c r="C89" s="114"/>
      <c r="D89" s="162"/>
      <c r="E89" s="53"/>
      <c r="F89" s="59"/>
      <c r="G89" s="120"/>
      <c r="H89" s="115"/>
      <c r="I89" s="59"/>
      <c r="J89" s="53"/>
      <c r="K89" s="59"/>
      <c r="L89" s="59"/>
      <c r="M89" s="132"/>
      <c r="N89" s="53"/>
      <c r="O89" s="59"/>
      <c r="P89" s="113"/>
      <c r="Q89" s="61"/>
    </row>
    <row r="90" spans="1:17" ht="45" customHeight="1" x14ac:dyDescent="0.25">
      <c r="A90" s="2" t="s">
        <v>461</v>
      </c>
      <c r="B90" s="98" t="s">
        <v>444</v>
      </c>
      <c r="C90" s="114"/>
      <c r="D90" s="162"/>
      <c r="E90" s="53"/>
      <c r="F90" s="59"/>
      <c r="G90" s="119"/>
      <c r="H90" s="113"/>
      <c r="M90" s="131"/>
      <c r="P90" s="113"/>
    </row>
    <row r="91" spans="1:17" ht="24.9" customHeight="1" x14ac:dyDescent="0.25">
      <c r="A91" s="2"/>
      <c r="B91" s="149" t="s">
        <v>759</v>
      </c>
      <c r="C91" s="114"/>
      <c r="D91" s="162"/>
      <c r="E91" s="53"/>
      <c r="F91" s="59"/>
      <c r="G91" s="119"/>
      <c r="H91" s="113"/>
      <c r="M91" s="131"/>
      <c r="P91" s="113"/>
    </row>
    <row r="92" spans="1:17" ht="38.1" customHeight="1" x14ac:dyDescent="0.25">
      <c r="A92" s="7" t="s">
        <v>360</v>
      </c>
      <c r="B92" s="103" t="s">
        <v>1144</v>
      </c>
      <c r="C92" s="114"/>
      <c r="D92" s="162"/>
      <c r="E92" s="53"/>
      <c r="F92" s="59"/>
      <c r="G92" s="119"/>
      <c r="H92" s="113"/>
      <c r="M92" s="131"/>
      <c r="P92" s="113"/>
    </row>
    <row r="93" spans="1:17" ht="38.1" customHeight="1" x14ac:dyDescent="0.25">
      <c r="A93" s="7" t="s">
        <v>361</v>
      </c>
      <c r="B93" s="103" t="s">
        <v>400</v>
      </c>
      <c r="C93" s="114"/>
      <c r="D93" s="162"/>
      <c r="E93" s="53"/>
      <c r="F93" s="59"/>
      <c r="G93" s="119"/>
      <c r="H93" s="113"/>
      <c r="M93" s="131"/>
      <c r="P93" s="113"/>
    </row>
    <row r="94" spans="1:17" ht="48.75" customHeight="1" x14ac:dyDescent="0.25">
      <c r="A94" s="7" t="s">
        <v>362</v>
      </c>
      <c r="B94" s="103" t="s">
        <v>401</v>
      </c>
      <c r="C94" s="114"/>
      <c r="D94" s="162"/>
      <c r="E94" s="53"/>
      <c r="F94" s="59"/>
      <c r="G94" s="119"/>
      <c r="H94" s="113"/>
      <c r="M94" s="131"/>
      <c r="P94" s="113"/>
    </row>
    <row r="95" spans="1:17" ht="51.75" customHeight="1" x14ac:dyDescent="0.25">
      <c r="A95" s="7" t="s">
        <v>363</v>
      </c>
      <c r="B95" s="103" t="s">
        <v>530</v>
      </c>
      <c r="C95" s="114"/>
      <c r="D95" s="162"/>
      <c r="E95" s="53"/>
      <c r="F95" s="59"/>
      <c r="G95" s="119"/>
      <c r="H95" s="113"/>
      <c r="M95" s="131"/>
      <c r="P95" s="113"/>
    </row>
    <row r="96" spans="1:17" ht="26.25" customHeight="1" x14ac:dyDescent="0.25">
      <c r="A96" s="7" t="s">
        <v>364</v>
      </c>
      <c r="B96" s="103" t="s">
        <v>1274</v>
      </c>
      <c r="C96" s="114"/>
      <c r="D96" s="162"/>
      <c r="E96" s="53"/>
      <c r="F96" s="59"/>
      <c r="G96" s="119"/>
      <c r="H96" s="113"/>
      <c r="M96" s="131"/>
      <c r="P96" s="113"/>
    </row>
    <row r="97" spans="1:16" ht="16.5" customHeight="1" x14ac:dyDescent="0.25">
      <c r="A97" s="2" t="s">
        <v>365</v>
      </c>
      <c r="B97" s="149" t="s">
        <v>366</v>
      </c>
      <c r="C97" s="114"/>
      <c r="D97" s="162"/>
      <c r="E97" s="53"/>
      <c r="F97" s="59"/>
      <c r="G97" s="119"/>
      <c r="H97" s="113"/>
      <c r="M97" s="131"/>
      <c r="P97" s="113"/>
    </row>
    <row r="98" spans="1:16" ht="52.5" customHeight="1" x14ac:dyDescent="0.25">
      <c r="A98" s="2"/>
      <c r="B98" s="103" t="s">
        <v>0</v>
      </c>
      <c r="C98" s="114"/>
      <c r="D98" s="162"/>
      <c r="E98" s="53"/>
      <c r="F98" s="59"/>
      <c r="G98" s="119"/>
      <c r="H98" s="113"/>
      <c r="M98" s="131"/>
      <c r="P98" s="113"/>
    </row>
    <row r="99" spans="1:16" ht="39" customHeight="1" x14ac:dyDescent="0.25">
      <c r="A99" s="2"/>
      <c r="B99" s="103" t="s">
        <v>1</v>
      </c>
      <c r="C99" s="114"/>
      <c r="D99" s="162"/>
      <c r="E99" s="53"/>
      <c r="F99" s="59"/>
      <c r="G99" s="119"/>
      <c r="H99" s="113"/>
      <c r="M99" s="131"/>
      <c r="P99" s="113"/>
    </row>
    <row r="100" spans="1:16" ht="14.25" customHeight="1" x14ac:dyDescent="0.25">
      <c r="A100" s="2"/>
      <c r="B100" s="103"/>
      <c r="C100" s="114"/>
      <c r="D100" s="162"/>
      <c r="E100" s="53"/>
      <c r="F100" s="59"/>
      <c r="G100" s="119"/>
      <c r="H100" s="113"/>
      <c r="M100" s="131"/>
      <c r="P100" s="113"/>
    </row>
    <row r="101" spans="1:16" ht="27.9" customHeight="1" x14ac:dyDescent="0.25">
      <c r="A101" s="2"/>
      <c r="B101" s="98" t="s">
        <v>31</v>
      </c>
      <c r="C101" s="114"/>
      <c r="D101" s="162"/>
      <c r="E101" s="53"/>
      <c r="F101" s="59"/>
      <c r="G101" s="119"/>
      <c r="H101" s="113"/>
      <c r="M101" s="131"/>
      <c r="P101" s="113"/>
    </row>
    <row r="102" spans="1:16" ht="12.6" customHeight="1" x14ac:dyDescent="0.25">
      <c r="B102" s="72"/>
      <c r="C102" s="75"/>
      <c r="D102" s="75"/>
      <c r="E102" s="84"/>
      <c r="F102" s="53"/>
    </row>
    <row r="103" spans="1:16" ht="12.6" customHeight="1" x14ac:dyDescent="0.25">
      <c r="B103" s="72"/>
      <c r="C103" s="75"/>
      <c r="D103" s="75"/>
      <c r="E103" s="84"/>
      <c r="F103" s="53"/>
    </row>
    <row r="104" spans="1:16" ht="12.6" customHeight="1" x14ac:dyDescent="0.25">
      <c r="B104" s="72"/>
      <c r="C104" s="75"/>
      <c r="D104" s="75"/>
      <c r="E104" s="84"/>
      <c r="F104" s="53"/>
    </row>
    <row r="105" spans="1:16" ht="12.6" customHeight="1" x14ac:dyDescent="0.25">
      <c r="B105" s="72"/>
    </row>
    <row r="106" spans="1:16" ht="12.6" customHeight="1" x14ac:dyDescent="0.25">
      <c r="B106" s="72"/>
    </row>
    <row r="107" spans="1:16" ht="12.6" customHeight="1" x14ac:dyDescent="0.25">
      <c r="B107" s="72"/>
    </row>
    <row r="108" spans="1:16" x14ac:dyDescent="0.25">
      <c r="B108" s="72"/>
    </row>
    <row r="109" spans="1:16" x14ac:dyDescent="0.25">
      <c r="B109" s="72"/>
    </row>
    <row r="110" spans="1:16" x14ac:dyDescent="0.25">
      <c r="B110" s="72"/>
    </row>
    <row r="111" spans="1:16" x14ac:dyDescent="0.25">
      <c r="B111" s="72"/>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6"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20" max="15"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pageSetUpPr fitToPage="1"/>
  </sheetPr>
  <dimension ref="A1:Q77"/>
  <sheetViews>
    <sheetView topLeftCell="C1" zoomScaleNormal="100" zoomScaleSheetLayoutView="75" workbookViewId="0">
      <selection activeCell="L5" sqref="L5"/>
    </sheetView>
  </sheetViews>
  <sheetFormatPr baseColWidth="10" defaultColWidth="11.44140625" defaultRowHeight="13.2" x14ac:dyDescent="0.25"/>
  <cols>
    <col min="1" max="1" width="4.6640625" style="3" customWidth="1"/>
    <col min="2" max="2" width="110.6640625" style="52" customWidth="1"/>
    <col min="3" max="3" width="11.21875" style="74" customWidth="1"/>
    <col min="4" max="4" width="11.21875" style="117" customWidth="1"/>
    <col min="5" max="6" width="11.21875" customWidth="1"/>
    <col min="7" max="7" width="11.21875" style="52" customWidth="1"/>
    <col min="8" max="8" width="11.21875" style="58" customWidth="1"/>
    <col min="9" max="9" width="10" style="58" customWidth="1"/>
    <col min="10" max="10" width="10" style="52" customWidth="1"/>
    <col min="11" max="13" width="10" style="58" customWidth="1"/>
    <col min="14" max="14" width="11.44140625" style="83"/>
    <col min="15" max="15" width="11.44140625" style="125"/>
    <col min="17" max="17" width="0" hidden="1" customWidth="1"/>
  </cols>
  <sheetData>
    <row r="1" spans="1:17" ht="15" customHeight="1" x14ac:dyDescent="0.25">
      <c r="A1" s="35" t="s">
        <v>1095</v>
      </c>
      <c r="B1" s="94" t="s">
        <v>390</v>
      </c>
      <c r="C1" s="108" t="s">
        <v>1438</v>
      </c>
      <c r="D1" s="134" t="s">
        <v>1451</v>
      </c>
      <c r="E1" s="133" t="s">
        <v>1438</v>
      </c>
      <c r="F1" s="135" t="s">
        <v>1451</v>
      </c>
      <c r="G1" s="108" t="s">
        <v>1438</v>
      </c>
      <c r="H1" s="134" t="s">
        <v>1451</v>
      </c>
      <c r="I1" s="211" t="s">
        <v>1453</v>
      </c>
      <c r="J1" s="213"/>
      <c r="K1" s="217" t="s">
        <v>1451</v>
      </c>
      <c r="L1" s="211"/>
      <c r="M1" s="207" t="s">
        <v>1453</v>
      </c>
      <c r="N1" s="213"/>
      <c r="O1" s="217" t="s">
        <v>1451</v>
      </c>
      <c r="P1" s="208"/>
      <c r="Q1" t="s">
        <v>1438</v>
      </c>
    </row>
    <row r="2" spans="1:17" ht="24.75" customHeight="1" x14ac:dyDescent="0.25">
      <c r="A2" s="22"/>
      <c r="B2" s="95"/>
      <c r="C2" s="209" t="str">
        <f>'I (UNO)'!C2</f>
        <v>Febrero</v>
      </c>
      <c r="D2" s="210"/>
      <c r="E2" s="212" t="s">
        <v>1444</v>
      </c>
      <c r="F2" s="212"/>
      <c r="G2" s="209" t="s">
        <v>1445</v>
      </c>
      <c r="H2" s="210"/>
      <c r="I2" s="212" t="str">
        <f>'I (UNO)'!F2</f>
        <v>Mayo</v>
      </c>
      <c r="J2" s="212"/>
      <c r="K2" s="212"/>
      <c r="L2" s="212"/>
      <c r="M2" s="214" t="str">
        <f>'I (UNO)'!H2</f>
        <v>Junio</v>
      </c>
      <c r="N2" s="215"/>
      <c r="O2" s="215"/>
      <c r="P2" s="216"/>
      <c r="Q2">
        <v>45658</v>
      </c>
    </row>
    <row r="3" spans="1:17" ht="20.100000000000001" customHeight="1" x14ac:dyDescent="0.25">
      <c r="A3" s="23"/>
      <c r="B3" s="96"/>
      <c r="C3" s="110" t="s">
        <v>1452</v>
      </c>
      <c r="D3" s="111" t="s">
        <v>1452</v>
      </c>
      <c r="E3" s="68" t="s">
        <v>1452</v>
      </c>
      <c r="F3" s="116" t="s">
        <v>1452</v>
      </c>
      <c r="G3" s="110" t="s">
        <v>1452</v>
      </c>
      <c r="H3" s="111" t="s">
        <v>1452</v>
      </c>
      <c r="I3" s="76" t="s">
        <v>909</v>
      </c>
      <c r="J3" s="93" t="s">
        <v>1442</v>
      </c>
      <c r="K3" s="92" t="s">
        <v>909</v>
      </c>
      <c r="L3" s="76" t="s">
        <v>1442</v>
      </c>
      <c r="M3" s="129" t="s">
        <v>909</v>
      </c>
      <c r="N3" s="93" t="s">
        <v>1442</v>
      </c>
      <c r="O3" s="92" t="s">
        <v>909</v>
      </c>
      <c r="P3" s="130" t="s">
        <v>1442</v>
      </c>
      <c r="Q3" t="s">
        <v>909</v>
      </c>
    </row>
    <row r="4" spans="1:17" ht="12.75" customHeight="1" x14ac:dyDescent="0.25">
      <c r="A4" s="10"/>
      <c r="B4" s="55" t="s">
        <v>861</v>
      </c>
      <c r="C4" s="112"/>
      <c r="D4" s="175"/>
      <c r="E4" s="164"/>
      <c r="F4" s="221"/>
      <c r="G4" s="119"/>
      <c r="H4" s="113"/>
      <c r="M4" s="131"/>
      <c r="P4" s="113"/>
    </row>
    <row r="5" spans="1:17" ht="24.9" customHeight="1" x14ac:dyDescent="0.25">
      <c r="A5" s="2"/>
      <c r="B5" s="98" t="s">
        <v>67</v>
      </c>
      <c r="C5" s="112"/>
      <c r="D5" s="175"/>
      <c r="E5" s="119"/>
      <c r="F5" s="196"/>
      <c r="G5" s="119"/>
      <c r="H5" s="113"/>
      <c r="M5" s="131"/>
      <c r="P5" s="113"/>
    </row>
    <row r="6" spans="1:17" ht="24.9" customHeight="1" x14ac:dyDescent="0.25">
      <c r="A6" s="2"/>
      <c r="B6" s="105" t="s">
        <v>812</v>
      </c>
      <c r="C6" s="112"/>
      <c r="D6" s="175"/>
      <c r="E6" s="119"/>
      <c r="F6" s="196"/>
      <c r="G6" s="119"/>
      <c r="H6" s="113"/>
      <c r="M6" s="131"/>
      <c r="P6" s="113"/>
    </row>
    <row r="7" spans="1:17" ht="25.5" customHeight="1" x14ac:dyDescent="0.25">
      <c r="A7" s="2"/>
      <c r="B7" s="103" t="s">
        <v>743</v>
      </c>
      <c r="C7" s="112"/>
      <c r="D7" s="175"/>
      <c r="E7" s="119"/>
      <c r="F7" s="196"/>
      <c r="G7" s="119"/>
      <c r="H7" s="113"/>
      <c r="M7" s="131"/>
      <c r="P7" s="113"/>
    </row>
    <row r="8" spans="1:17" ht="126.75" customHeight="1" x14ac:dyDescent="0.25">
      <c r="A8" s="2"/>
      <c r="B8" s="99" t="s">
        <v>649</v>
      </c>
      <c r="C8" s="112"/>
      <c r="D8" s="175"/>
      <c r="E8" s="119"/>
      <c r="F8" s="196"/>
      <c r="G8" s="119"/>
      <c r="H8" s="113"/>
      <c r="M8" s="131"/>
      <c r="P8" s="113"/>
      <c r="Q8" s="46"/>
    </row>
    <row r="9" spans="1:17" x14ac:dyDescent="0.25">
      <c r="A9" s="2"/>
      <c r="B9" s="105" t="s">
        <v>744</v>
      </c>
      <c r="C9" s="112"/>
      <c r="D9" s="175"/>
      <c r="E9" s="119"/>
      <c r="F9" s="196"/>
      <c r="G9" s="119"/>
      <c r="H9" s="113"/>
      <c r="M9" s="131"/>
      <c r="P9" s="113"/>
    </row>
    <row r="10" spans="1:17" x14ac:dyDescent="0.25">
      <c r="A10" s="2"/>
      <c r="B10" s="100" t="s">
        <v>745</v>
      </c>
      <c r="C10" s="112"/>
      <c r="D10" s="175"/>
      <c r="E10" s="119"/>
      <c r="F10" s="196"/>
      <c r="G10" s="119"/>
      <c r="H10" s="113"/>
      <c r="M10" s="131"/>
      <c r="P10" s="113"/>
    </row>
    <row r="11" spans="1:17" x14ac:dyDescent="0.25">
      <c r="A11" s="2"/>
      <c r="B11" s="204" t="s">
        <v>68</v>
      </c>
      <c r="C11" s="112"/>
      <c r="D11" s="175"/>
      <c r="E11" s="119"/>
      <c r="F11" s="196"/>
      <c r="G11" s="119"/>
      <c r="H11" s="113"/>
      <c r="M11" s="131"/>
      <c r="P11" s="113"/>
    </row>
    <row r="12" spans="1:17" ht="26.4" x14ac:dyDescent="0.25">
      <c r="A12" s="19">
        <v>1</v>
      </c>
      <c r="B12" s="106" t="s">
        <v>831</v>
      </c>
      <c r="C12" s="114">
        <f>+Q12*0.05</f>
        <v>1341.4198063546505</v>
      </c>
      <c r="D12" s="162">
        <f>C12/8</f>
        <v>167.67747579433131</v>
      </c>
      <c r="E12" s="120">
        <f>+Q12*0.075</f>
        <v>2012.1297095319755</v>
      </c>
      <c r="F12" s="162">
        <f>E12/8</f>
        <v>251.51621369149694</v>
      </c>
      <c r="G12" s="120">
        <f>+Q12*0.105</f>
        <v>2816.9815933447658</v>
      </c>
      <c r="H12" s="162">
        <f>G12/8</f>
        <v>352.12269916809572</v>
      </c>
      <c r="I12" s="59">
        <f>+Q12*1.04</f>
        <v>27901.53197217673</v>
      </c>
      <c r="J12" s="53">
        <f>+I12*0.075</f>
        <v>2092.6148979132545</v>
      </c>
      <c r="K12" s="59">
        <f>I12/8</f>
        <v>3487.6914965220913</v>
      </c>
      <c r="L12" s="59">
        <f>J12/8</f>
        <v>261.57686223915681</v>
      </c>
      <c r="M12" s="132">
        <f>+I12*1.045</f>
        <v>29157.100910924681</v>
      </c>
      <c r="N12" s="83">
        <f>+M12*0.055</f>
        <v>1603.6405501008574</v>
      </c>
      <c r="O12" s="59">
        <f>M12/8</f>
        <v>3644.6376138655851</v>
      </c>
      <c r="P12" s="115">
        <f>N12/8</f>
        <v>200.45506876260717</v>
      </c>
      <c r="Q12">
        <v>26828.396127093009</v>
      </c>
    </row>
    <row r="13" spans="1:17" ht="24.9" customHeight="1" x14ac:dyDescent="0.25">
      <c r="A13" s="2"/>
      <c r="B13" s="103" t="s">
        <v>746</v>
      </c>
      <c r="C13" s="114"/>
      <c r="D13" s="158"/>
      <c r="E13" s="120"/>
      <c r="F13" s="220"/>
      <c r="G13" s="120"/>
      <c r="H13" s="115"/>
      <c r="I13" s="59"/>
      <c r="J13" s="53"/>
      <c r="K13" s="59"/>
      <c r="L13" s="59"/>
      <c r="M13" s="132"/>
      <c r="P13" s="113"/>
    </row>
    <row r="14" spans="1:17" ht="24.9" customHeight="1" x14ac:dyDescent="0.25">
      <c r="A14" s="2"/>
      <c r="B14" s="103" t="s">
        <v>1254</v>
      </c>
      <c r="C14" s="114"/>
      <c r="D14" s="158"/>
      <c r="E14" s="120"/>
      <c r="F14" s="220"/>
      <c r="G14" s="120"/>
      <c r="H14" s="115"/>
      <c r="I14" s="59"/>
      <c r="J14" s="53"/>
      <c r="K14" s="59"/>
      <c r="L14" s="59"/>
      <c r="M14" s="132"/>
      <c r="P14" s="113"/>
    </row>
    <row r="15" spans="1:17" ht="12.9" customHeight="1" x14ac:dyDescent="0.25">
      <c r="A15" s="2"/>
      <c r="B15" s="103"/>
      <c r="C15" s="114"/>
      <c r="D15" s="158"/>
      <c r="E15" s="120"/>
      <c r="F15" s="220"/>
      <c r="G15" s="120"/>
      <c r="H15" s="115"/>
      <c r="I15" s="59"/>
      <c r="J15" s="53"/>
      <c r="K15" s="59"/>
      <c r="L15" s="59"/>
      <c r="M15" s="132"/>
      <c r="P15" s="113"/>
    </row>
    <row r="16" spans="1:17" ht="39.6" x14ac:dyDescent="0.25">
      <c r="A16" s="19">
        <v>2</v>
      </c>
      <c r="B16" s="205" t="s">
        <v>832</v>
      </c>
      <c r="C16" s="114">
        <f>+Q16*0.05</f>
        <v>1286.4230942044417</v>
      </c>
      <c r="D16" s="162">
        <f>C16/8</f>
        <v>160.80288677555521</v>
      </c>
      <c r="E16" s="120">
        <f>+Q16*0.075</f>
        <v>1929.6346413066624</v>
      </c>
      <c r="F16" s="162">
        <f>E16/8</f>
        <v>241.2043301633328</v>
      </c>
      <c r="G16" s="120">
        <f>+Q16*0.105</f>
        <v>2701.4884978293271</v>
      </c>
      <c r="H16" s="162">
        <f>G16/8</f>
        <v>337.68606222866589</v>
      </c>
      <c r="I16" s="59">
        <f>+Q16*1.04</f>
        <v>26757.600359452386</v>
      </c>
      <c r="J16" s="53">
        <f>+I16*0.075</f>
        <v>2006.8200269589288</v>
      </c>
      <c r="K16" s="59">
        <f>I16/8</f>
        <v>3344.7000449315483</v>
      </c>
      <c r="L16" s="59">
        <f>J16/8</f>
        <v>250.8525033698661</v>
      </c>
      <c r="M16" s="132">
        <f>+I16*1.045</f>
        <v>27961.692375627743</v>
      </c>
      <c r="N16" s="83">
        <f>+M16*0.055</f>
        <v>1537.8930806595258</v>
      </c>
      <c r="O16" s="59">
        <f>M16/8</f>
        <v>3495.2115469534679</v>
      </c>
      <c r="P16" s="115">
        <f>N16/8</f>
        <v>192.23663508244073</v>
      </c>
      <c r="Q16">
        <v>25728.461884088832</v>
      </c>
    </row>
    <row r="17" spans="1:17" ht="24.9" customHeight="1" x14ac:dyDescent="0.25">
      <c r="A17" s="2"/>
      <c r="B17" s="171" t="s">
        <v>1282</v>
      </c>
      <c r="C17" s="114"/>
      <c r="D17" s="158"/>
      <c r="E17" s="120"/>
      <c r="F17" s="220"/>
      <c r="G17" s="120"/>
      <c r="H17" s="115"/>
      <c r="I17" s="59"/>
      <c r="J17" s="53"/>
      <c r="K17" s="59"/>
      <c r="L17" s="59"/>
      <c r="M17" s="132"/>
      <c r="P17" s="113"/>
    </row>
    <row r="18" spans="1:17" x14ac:dyDescent="0.25">
      <c r="A18" s="19">
        <v>3</v>
      </c>
      <c r="B18" s="106" t="s">
        <v>833</v>
      </c>
      <c r="C18" s="114">
        <f>+Q18*0.05</f>
        <v>1213.779006250672</v>
      </c>
      <c r="D18" s="162">
        <f>C18/8</f>
        <v>151.72237578133399</v>
      </c>
      <c r="E18" s="120">
        <f>+Q18*0.075</f>
        <v>1820.6685093760079</v>
      </c>
      <c r="F18" s="162">
        <f>E18/8</f>
        <v>227.58356367200099</v>
      </c>
      <c r="G18" s="120">
        <f>+Q18*0.105</f>
        <v>2548.9359131264109</v>
      </c>
      <c r="H18" s="162">
        <f>G18/8</f>
        <v>318.61698914080137</v>
      </c>
      <c r="I18" s="59">
        <f>+Q18*1.04</f>
        <v>25246.603330013979</v>
      </c>
      <c r="J18" s="53">
        <f>+I18*0.075</f>
        <v>1893.4952497510483</v>
      </c>
      <c r="K18" s="59">
        <f>I18/8</f>
        <v>3155.8254162517474</v>
      </c>
      <c r="L18" s="59">
        <f>J18/8</f>
        <v>236.68690621888103</v>
      </c>
      <c r="M18" s="132">
        <f>+I18*1.045</f>
        <v>26382.700479864605</v>
      </c>
      <c r="N18" s="83">
        <f>+M18*0.055</f>
        <v>1451.0485263925532</v>
      </c>
      <c r="O18" s="59">
        <f>M18/8</f>
        <v>3297.8375599830756</v>
      </c>
      <c r="P18" s="115">
        <f>N18/8</f>
        <v>181.38106579906915</v>
      </c>
      <c r="Q18">
        <v>24275.580125013439</v>
      </c>
    </row>
    <row r="19" spans="1:17" x14ac:dyDescent="0.25">
      <c r="A19" s="2"/>
      <c r="B19" s="100" t="s">
        <v>1283</v>
      </c>
      <c r="C19" s="114"/>
      <c r="D19" s="158"/>
      <c r="E19" s="120"/>
      <c r="F19" s="220"/>
      <c r="G19" s="120"/>
      <c r="H19" s="115"/>
      <c r="I19" s="59"/>
      <c r="J19" s="53"/>
      <c r="K19" s="59"/>
      <c r="L19" s="59"/>
      <c r="M19" s="132"/>
      <c r="P19" s="113"/>
    </row>
    <row r="20" spans="1:17" x14ac:dyDescent="0.25">
      <c r="A20" s="2"/>
      <c r="B20" s="100"/>
      <c r="C20" s="114"/>
      <c r="D20" s="158"/>
      <c r="E20" s="120"/>
      <c r="F20" s="220"/>
      <c r="G20" s="120"/>
      <c r="H20" s="115"/>
      <c r="I20" s="59"/>
      <c r="J20" s="53"/>
      <c r="K20" s="59"/>
      <c r="L20" s="59"/>
      <c r="M20" s="132"/>
      <c r="P20" s="113"/>
    </row>
    <row r="21" spans="1:17" x14ac:dyDescent="0.25">
      <c r="A21" s="2"/>
      <c r="B21" s="204" t="s">
        <v>834</v>
      </c>
      <c r="C21" s="114"/>
      <c r="D21" s="158"/>
      <c r="E21" s="120"/>
      <c r="F21" s="220"/>
      <c r="G21" s="120"/>
      <c r="H21" s="115"/>
      <c r="I21" s="59"/>
      <c r="J21" s="53"/>
      <c r="K21" s="59"/>
      <c r="L21" s="59"/>
      <c r="M21" s="132"/>
      <c r="P21" s="113"/>
    </row>
    <row r="22" spans="1:17" ht="26.4" x14ac:dyDescent="0.25">
      <c r="A22" s="19">
        <v>4</v>
      </c>
      <c r="B22" s="106" t="s">
        <v>835</v>
      </c>
      <c r="C22" s="114">
        <f>+Q22*0.05</f>
        <v>1341.4198063546505</v>
      </c>
      <c r="D22" s="162">
        <f>C22/8</f>
        <v>167.67747579433131</v>
      </c>
      <c r="E22" s="120">
        <f>+Q22*0.075</f>
        <v>2012.1297095319755</v>
      </c>
      <c r="F22" s="162">
        <f>E22/8</f>
        <v>251.51621369149694</v>
      </c>
      <c r="G22" s="120">
        <f>+Q22*0.105</f>
        <v>2816.9815933447658</v>
      </c>
      <c r="H22" s="162">
        <f>G22/8</f>
        <v>352.12269916809572</v>
      </c>
      <c r="I22" s="59">
        <f>+Q22*1.04</f>
        <v>27901.53197217673</v>
      </c>
      <c r="J22" s="53">
        <f>+I22*0.075</f>
        <v>2092.6148979132545</v>
      </c>
      <c r="K22" s="59">
        <f>I22/8</f>
        <v>3487.6914965220913</v>
      </c>
      <c r="L22" s="59">
        <f>J22/8</f>
        <v>261.57686223915681</v>
      </c>
      <c r="M22" s="132">
        <f>+I22*1.045</f>
        <v>29157.100910924681</v>
      </c>
      <c r="N22" s="83">
        <f>+M22*0.055</f>
        <v>1603.6405501008574</v>
      </c>
      <c r="O22" s="59">
        <f>M22/8</f>
        <v>3644.6376138655851</v>
      </c>
      <c r="P22" s="115">
        <f>N22/8</f>
        <v>200.45506876260717</v>
      </c>
      <c r="Q22">
        <v>26828.396127093009</v>
      </c>
    </row>
    <row r="23" spans="1:17" x14ac:dyDescent="0.25">
      <c r="A23" s="2"/>
      <c r="B23" s="139"/>
      <c r="C23" s="114"/>
      <c r="D23" s="158"/>
      <c r="E23" s="120"/>
      <c r="F23" s="220"/>
      <c r="G23" s="120"/>
      <c r="H23" s="115"/>
      <c r="I23" s="59"/>
      <c r="J23" s="53"/>
      <c r="K23" s="59"/>
      <c r="L23" s="59"/>
      <c r="M23" s="132"/>
      <c r="P23" s="113"/>
    </row>
    <row r="24" spans="1:17" ht="26.1" customHeight="1" x14ac:dyDescent="0.25">
      <c r="A24" s="19">
        <v>5</v>
      </c>
      <c r="B24" s="205" t="s">
        <v>836</v>
      </c>
      <c r="C24" s="114">
        <f>+Q24*0.05</f>
        <v>1286.4230942044417</v>
      </c>
      <c r="D24" s="162">
        <f>C24/8</f>
        <v>160.80288677555521</v>
      </c>
      <c r="E24" s="120">
        <f>+Q24*0.075</f>
        <v>1929.6346413066624</v>
      </c>
      <c r="F24" s="162">
        <f>E24/8</f>
        <v>241.2043301633328</v>
      </c>
      <c r="G24" s="120">
        <f>+Q24*0.105</f>
        <v>2701.4884978293271</v>
      </c>
      <c r="H24" s="162">
        <f>G24/8</f>
        <v>337.68606222866589</v>
      </c>
      <c r="I24" s="59">
        <f>+Q24*1.04</f>
        <v>26757.600359452386</v>
      </c>
      <c r="J24" s="53">
        <f>+I24*0.075</f>
        <v>2006.8200269589288</v>
      </c>
      <c r="K24" s="59">
        <f>I24/8</f>
        <v>3344.7000449315483</v>
      </c>
      <c r="L24" s="59">
        <f>J24/8</f>
        <v>250.8525033698661</v>
      </c>
      <c r="M24" s="132">
        <f>+I24*1.045</f>
        <v>27961.692375627743</v>
      </c>
      <c r="N24" s="83">
        <f>+M24*0.055</f>
        <v>1537.8930806595258</v>
      </c>
      <c r="O24" s="59">
        <f>M24/8</f>
        <v>3495.2115469534679</v>
      </c>
      <c r="P24" s="115">
        <f>N24/8</f>
        <v>192.23663508244073</v>
      </c>
      <c r="Q24">
        <v>25728.461884088832</v>
      </c>
    </row>
    <row r="25" spans="1:17" x14ac:dyDescent="0.25">
      <c r="A25" s="2"/>
      <c r="B25" s="139"/>
      <c r="C25" s="114"/>
      <c r="D25" s="158"/>
      <c r="E25" s="120"/>
      <c r="F25" s="220"/>
      <c r="G25" s="120"/>
      <c r="H25" s="115"/>
      <c r="I25" s="59"/>
      <c r="J25" s="53"/>
      <c r="K25" s="59"/>
      <c r="L25" s="59"/>
      <c r="M25" s="132"/>
      <c r="P25" s="113"/>
    </row>
    <row r="26" spans="1:17" ht="12.75" customHeight="1" x14ac:dyDescent="0.25">
      <c r="A26" s="19">
        <v>6</v>
      </c>
      <c r="B26" s="106" t="s">
        <v>837</v>
      </c>
      <c r="C26" s="114">
        <f>+Q26*0.05</f>
        <v>1213.779006250672</v>
      </c>
      <c r="D26" s="162">
        <f>C26/8</f>
        <v>151.72237578133399</v>
      </c>
      <c r="E26" s="120">
        <f>+Q26*0.075</f>
        <v>1820.6685093760079</v>
      </c>
      <c r="F26" s="162">
        <f>E26/8</f>
        <v>227.58356367200099</v>
      </c>
      <c r="G26" s="120">
        <f>+Q26*0.105</f>
        <v>2548.9359131264109</v>
      </c>
      <c r="H26" s="162">
        <f>G26/8</f>
        <v>318.61698914080137</v>
      </c>
      <c r="I26" s="59">
        <f>+Q26*1.04</f>
        <v>25246.603330013979</v>
      </c>
      <c r="J26" s="53">
        <f>+I26*0.075</f>
        <v>1893.4952497510483</v>
      </c>
      <c r="K26" s="59">
        <f>I26/8</f>
        <v>3155.8254162517474</v>
      </c>
      <c r="L26" s="59">
        <f>J26/8</f>
        <v>236.68690621888103</v>
      </c>
      <c r="M26" s="132">
        <f>+I26*1.045</f>
        <v>26382.700479864605</v>
      </c>
      <c r="N26" s="83">
        <f>+M26*0.055</f>
        <v>1451.0485263925532</v>
      </c>
      <c r="O26" s="59">
        <f>M26/8</f>
        <v>3297.8375599830756</v>
      </c>
      <c r="P26" s="115">
        <f>N26/8</f>
        <v>181.38106579906915</v>
      </c>
      <c r="Q26">
        <v>24275.580125013439</v>
      </c>
    </row>
    <row r="27" spans="1:17" x14ac:dyDescent="0.25">
      <c r="A27" s="2"/>
      <c r="B27" s="139"/>
      <c r="C27" s="114"/>
      <c r="D27" s="158"/>
      <c r="E27" s="120"/>
      <c r="F27" s="220"/>
      <c r="G27" s="120"/>
      <c r="H27" s="115"/>
      <c r="I27" s="59"/>
      <c r="J27" s="53"/>
      <c r="K27" s="59"/>
      <c r="L27" s="59"/>
      <c r="M27" s="132"/>
      <c r="P27" s="113"/>
    </row>
    <row r="28" spans="1:17" x14ac:dyDescent="0.25">
      <c r="A28" s="2"/>
      <c r="B28" s="204" t="s">
        <v>838</v>
      </c>
      <c r="C28" s="114"/>
      <c r="D28" s="158"/>
      <c r="E28" s="120"/>
      <c r="F28" s="220"/>
      <c r="G28" s="120"/>
      <c r="H28" s="115"/>
      <c r="I28" s="59"/>
      <c r="J28" s="53"/>
      <c r="K28" s="59"/>
      <c r="L28" s="59"/>
      <c r="M28" s="132"/>
      <c r="P28" s="113"/>
    </row>
    <row r="29" spans="1:17" x14ac:dyDescent="0.25">
      <c r="A29" s="19">
        <v>7</v>
      </c>
      <c r="B29" s="106" t="s">
        <v>839</v>
      </c>
      <c r="C29" s="114">
        <f>+Q29*0.05</f>
        <v>1341.4198063546505</v>
      </c>
      <c r="D29" s="162">
        <f>C29/8</f>
        <v>167.67747579433131</v>
      </c>
      <c r="E29" s="120">
        <f>+Q29*0.075</f>
        <v>2012.1297095319755</v>
      </c>
      <c r="F29" s="162">
        <f>E29/8</f>
        <v>251.51621369149694</v>
      </c>
      <c r="G29" s="120">
        <f>+Q29*0.105</f>
        <v>2816.9815933447658</v>
      </c>
      <c r="H29" s="162">
        <f>G29/8</f>
        <v>352.12269916809572</v>
      </c>
      <c r="I29" s="59">
        <f>+Q29*1.04</f>
        <v>27901.53197217673</v>
      </c>
      <c r="J29" s="53">
        <f>+I29*0.075</f>
        <v>2092.6148979132545</v>
      </c>
      <c r="K29" s="59">
        <f>I29/8</f>
        <v>3487.6914965220913</v>
      </c>
      <c r="L29" s="59">
        <f>J29/8</f>
        <v>261.57686223915681</v>
      </c>
      <c r="M29" s="132">
        <f>+I29*1.045</f>
        <v>29157.100910924681</v>
      </c>
      <c r="N29" s="83">
        <f>+M29*0.055</f>
        <v>1603.6405501008574</v>
      </c>
      <c r="O29" s="59">
        <f>M29/8</f>
        <v>3644.6376138655851</v>
      </c>
      <c r="P29" s="115">
        <f>N29/8</f>
        <v>200.45506876260717</v>
      </c>
      <c r="Q29">
        <v>26828.396127093009</v>
      </c>
    </row>
    <row r="30" spans="1:17" x14ac:dyDescent="0.25">
      <c r="A30" s="2"/>
      <c r="B30" s="139"/>
      <c r="C30" s="114"/>
      <c r="D30" s="158"/>
      <c r="E30" s="120"/>
      <c r="F30" s="220"/>
      <c r="G30" s="120"/>
      <c r="H30" s="115"/>
      <c r="I30" s="59"/>
      <c r="J30" s="53"/>
      <c r="K30" s="59"/>
      <c r="L30" s="59"/>
      <c r="M30" s="132"/>
      <c r="P30" s="113"/>
    </row>
    <row r="31" spans="1:17" ht="26.4" x14ac:dyDescent="0.25">
      <c r="A31" s="19">
        <v>8</v>
      </c>
      <c r="B31" s="206" t="s">
        <v>840</v>
      </c>
      <c r="C31" s="114">
        <f>+Q31*0.05</f>
        <v>1213.779006250672</v>
      </c>
      <c r="D31" s="162">
        <f>C31/8</f>
        <v>151.72237578133399</v>
      </c>
      <c r="E31" s="120">
        <f>+Q31*0.075</f>
        <v>1820.6685093760079</v>
      </c>
      <c r="F31" s="162">
        <f>E31/8</f>
        <v>227.58356367200099</v>
      </c>
      <c r="G31" s="120">
        <f>+Q31*0.105</f>
        <v>2548.9359131264109</v>
      </c>
      <c r="H31" s="162">
        <f>G31/8</f>
        <v>318.61698914080137</v>
      </c>
      <c r="I31" s="59">
        <f>+Q31*1.04</f>
        <v>25246.603330013979</v>
      </c>
      <c r="J31" s="53">
        <f>+I31*0.075</f>
        <v>1893.4952497510483</v>
      </c>
      <c r="K31" s="59">
        <f>I31/8</f>
        <v>3155.8254162517474</v>
      </c>
      <c r="L31" s="59">
        <f>J31/8</f>
        <v>236.68690621888103</v>
      </c>
      <c r="M31" s="132">
        <f>+I31*1.045</f>
        <v>26382.700479864605</v>
      </c>
      <c r="N31" s="83">
        <f>+M31*0.055</f>
        <v>1451.0485263925532</v>
      </c>
      <c r="O31" s="59">
        <f>M31/8</f>
        <v>3297.8375599830756</v>
      </c>
      <c r="P31" s="115">
        <f>N31/8</f>
        <v>181.38106579906915</v>
      </c>
      <c r="Q31">
        <v>24275.580125013439</v>
      </c>
    </row>
    <row r="32" spans="1:17" x14ac:dyDescent="0.25">
      <c r="A32" s="2"/>
      <c r="B32" s="139"/>
      <c r="C32" s="114"/>
      <c r="D32" s="158"/>
      <c r="E32" s="120"/>
      <c r="F32" s="220"/>
      <c r="G32" s="120"/>
      <c r="H32" s="115"/>
      <c r="I32" s="59"/>
      <c r="J32" s="53"/>
      <c r="K32" s="59"/>
      <c r="L32" s="59"/>
      <c r="M32" s="132"/>
      <c r="P32" s="113"/>
    </row>
    <row r="33" spans="1:17" x14ac:dyDescent="0.25">
      <c r="A33" s="2"/>
      <c r="B33" s="139"/>
      <c r="C33" s="114"/>
      <c r="D33" s="158"/>
      <c r="E33" s="120"/>
      <c r="F33" s="220"/>
      <c r="G33" s="120"/>
      <c r="H33" s="115"/>
      <c r="I33" s="59"/>
      <c r="J33" s="53"/>
      <c r="K33" s="59"/>
      <c r="L33" s="59"/>
      <c r="M33" s="132"/>
      <c r="P33" s="113"/>
    </row>
    <row r="34" spans="1:17" x14ac:dyDescent="0.25">
      <c r="A34" s="2"/>
      <c r="B34" s="139"/>
      <c r="C34" s="114"/>
      <c r="D34" s="158"/>
      <c r="E34" s="120"/>
      <c r="F34" s="220"/>
      <c r="G34" s="120"/>
      <c r="H34" s="115"/>
      <c r="I34" s="59"/>
      <c r="J34" s="53"/>
      <c r="K34" s="59"/>
      <c r="L34" s="59"/>
      <c r="M34" s="132"/>
      <c r="P34" s="113"/>
    </row>
    <row r="35" spans="1:17" x14ac:dyDescent="0.25">
      <c r="A35" s="2"/>
      <c r="B35" s="204" t="s">
        <v>841</v>
      </c>
      <c r="C35" s="114"/>
      <c r="D35" s="158"/>
      <c r="E35" s="120"/>
      <c r="F35" s="220"/>
      <c r="G35" s="120"/>
      <c r="H35" s="115"/>
      <c r="I35" s="59"/>
      <c r="J35" s="53"/>
      <c r="K35" s="59"/>
      <c r="L35" s="59"/>
      <c r="M35" s="132"/>
      <c r="P35" s="113"/>
    </row>
    <row r="36" spans="1:17" x14ac:dyDescent="0.25">
      <c r="A36" s="19">
        <v>9</v>
      </c>
      <c r="B36" s="106" t="s">
        <v>842</v>
      </c>
      <c r="C36" s="114">
        <f>+Q36*0.05</f>
        <v>1341.4198063546505</v>
      </c>
      <c r="D36" s="162">
        <f>C36/8</f>
        <v>167.67747579433131</v>
      </c>
      <c r="E36" s="120">
        <f>+Q36*0.075</f>
        <v>2012.1297095319755</v>
      </c>
      <c r="F36" s="162">
        <f>E36/8</f>
        <v>251.51621369149694</v>
      </c>
      <c r="G36" s="120">
        <f>+Q36*0.105</f>
        <v>2816.9815933447658</v>
      </c>
      <c r="H36" s="162">
        <f>G36/8</f>
        <v>352.12269916809572</v>
      </c>
      <c r="I36" s="59">
        <f>+Q36*1.04</f>
        <v>27901.53197217673</v>
      </c>
      <c r="J36" s="53">
        <f>+I36*0.075</f>
        <v>2092.6148979132545</v>
      </c>
      <c r="K36" s="59">
        <f>I36/8</f>
        <v>3487.6914965220913</v>
      </c>
      <c r="L36" s="59">
        <f>J36/8</f>
        <v>261.57686223915681</v>
      </c>
      <c r="M36" s="132">
        <f>+I36*1.045</f>
        <v>29157.100910924681</v>
      </c>
      <c r="N36" s="83">
        <f>+M36*0.055</f>
        <v>1603.6405501008574</v>
      </c>
      <c r="O36" s="59">
        <f>M36/8</f>
        <v>3644.6376138655851</v>
      </c>
      <c r="P36" s="115">
        <f>N36/8</f>
        <v>200.45506876260717</v>
      </c>
      <c r="Q36">
        <v>26828.396127093009</v>
      </c>
    </row>
    <row r="37" spans="1:17" x14ac:dyDescent="0.25">
      <c r="A37" s="2"/>
      <c r="B37" s="139"/>
      <c r="C37" s="114"/>
      <c r="D37" s="158"/>
      <c r="E37" s="120"/>
      <c r="F37" s="220"/>
      <c r="G37" s="120"/>
      <c r="H37" s="115"/>
      <c r="I37" s="59"/>
      <c r="J37" s="53"/>
      <c r="K37" s="59"/>
      <c r="L37" s="59"/>
      <c r="M37" s="132"/>
      <c r="P37" s="113"/>
    </row>
    <row r="38" spans="1:17" x14ac:dyDescent="0.25">
      <c r="A38" s="19">
        <v>10</v>
      </c>
      <c r="B38" s="205" t="s">
        <v>843</v>
      </c>
      <c r="C38" s="114"/>
      <c r="D38" s="158"/>
      <c r="E38" s="120"/>
      <c r="F38" s="220"/>
      <c r="G38" s="120"/>
      <c r="H38" s="115"/>
      <c r="I38" s="59"/>
      <c r="J38" s="53"/>
      <c r="K38" s="59"/>
      <c r="L38" s="59"/>
      <c r="M38" s="132"/>
      <c r="P38" s="113"/>
    </row>
    <row r="39" spans="1:17" x14ac:dyDescent="0.25">
      <c r="A39" s="2"/>
      <c r="B39" s="139"/>
      <c r="C39" s="114"/>
      <c r="D39" s="158"/>
      <c r="E39" s="120"/>
      <c r="F39" s="220"/>
      <c r="G39" s="120"/>
      <c r="H39" s="115"/>
      <c r="I39" s="59"/>
      <c r="J39" s="53"/>
      <c r="K39" s="59"/>
      <c r="L39" s="59"/>
      <c r="M39" s="132"/>
      <c r="P39" s="113"/>
    </row>
    <row r="40" spans="1:17" x14ac:dyDescent="0.25">
      <c r="A40" s="19">
        <v>11</v>
      </c>
      <c r="B40" s="106" t="s">
        <v>844</v>
      </c>
      <c r="C40" s="114">
        <f>+Q40*0.05</f>
        <v>1213.779006250672</v>
      </c>
      <c r="D40" s="162">
        <f>C40/8</f>
        <v>151.72237578133399</v>
      </c>
      <c r="E40" s="120">
        <f>+Q40*0.075</f>
        <v>1820.6685093760079</v>
      </c>
      <c r="F40" s="162">
        <f>E40/8</f>
        <v>227.58356367200099</v>
      </c>
      <c r="G40" s="120">
        <f>+Q40*0.105</f>
        <v>2548.9359131264109</v>
      </c>
      <c r="H40" s="162">
        <f>G40/8</f>
        <v>318.61698914080137</v>
      </c>
      <c r="I40" s="59">
        <f>+Q40*1.04</f>
        <v>25246.603330013979</v>
      </c>
      <c r="J40" s="53">
        <f>+I40*0.075</f>
        <v>1893.4952497510483</v>
      </c>
      <c r="K40" s="59">
        <f>I40/8</f>
        <v>3155.8254162517474</v>
      </c>
      <c r="L40" s="59">
        <f>J40/8</f>
        <v>236.68690621888103</v>
      </c>
      <c r="M40" s="132">
        <f>+I40*1.045</f>
        <v>26382.700479864605</v>
      </c>
      <c r="N40" s="83">
        <f>+M40*0.055</f>
        <v>1451.0485263925532</v>
      </c>
      <c r="O40" s="59">
        <f>M40/8</f>
        <v>3297.8375599830756</v>
      </c>
      <c r="P40" s="115">
        <f>N40/8</f>
        <v>181.38106579906915</v>
      </c>
      <c r="Q40">
        <v>24275.580125013439</v>
      </c>
    </row>
    <row r="41" spans="1:17" x14ac:dyDescent="0.25">
      <c r="A41" s="2"/>
      <c r="B41" s="139"/>
      <c r="C41" s="114"/>
      <c r="D41" s="158"/>
      <c r="E41" s="120"/>
      <c r="F41" s="220"/>
      <c r="G41" s="120"/>
      <c r="H41" s="115"/>
      <c r="I41" s="59"/>
      <c r="J41" s="53"/>
      <c r="K41" s="59"/>
      <c r="L41" s="59"/>
      <c r="M41" s="132"/>
      <c r="P41" s="113"/>
    </row>
    <row r="42" spans="1:17" x14ac:dyDescent="0.25">
      <c r="A42" s="2"/>
      <c r="B42" s="204" t="s">
        <v>845</v>
      </c>
      <c r="C42" s="114"/>
      <c r="D42" s="158"/>
      <c r="E42" s="120"/>
      <c r="F42" s="220"/>
      <c r="G42" s="120"/>
      <c r="H42" s="115"/>
      <c r="I42" s="59"/>
      <c r="J42" s="53"/>
      <c r="K42" s="59"/>
      <c r="L42" s="59"/>
      <c r="M42" s="132"/>
      <c r="P42" s="113"/>
    </row>
    <row r="43" spans="1:17" ht="26.4" x14ac:dyDescent="0.25">
      <c r="A43" s="19">
        <v>12</v>
      </c>
      <c r="B43" s="106" t="s">
        <v>846</v>
      </c>
      <c r="C43" s="114">
        <f>+Q43*0.05</f>
        <v>1341.4198063546505</v>
      </c>
      <c r="D43" s="162">
        <f>C43/8</f>
        <v>167.67747579433131</v>
      </c>
      <c r="E43" s="120">
        <f>+Q43*0.075</f>
        <v>2012.1297095319755</v>
      </c>
      <c r="F43" s="162">
        <f>E43/8</f>
        <v>251.51621369149694</v>
      </c>
      <c r="G43" s="120">
        <f>+Q43*0.105</f>
        <v>2816.9815933447658</v>
      </c>
      <c r="H43" s="162">
        <f>G43/8</f>
        <v>352.12269916809572</v>
      </c>
      <c r="I43" s="59">
        <f>+Q43*1.04</f>
        <v>27901.53197217673</v>
      </c>
      <c r="J43" s="53">
        <f>+I43*0.075</f>
        <v>2092.6148979132545</v>
      </c>
      <c r="K43" s="59">
        <f>I43/8</f>
        <v>3487.6914965220913</v>
      </c>
      <c r="L43" s="59">
        <f>J43/8</f>
        <v>261.57686223915681</v>
      </c>
      <c r="M43" s="132">
        <f>+I43*1.045</f>
        <v>29157.100910924681</v>
      </c>
      <c r="N43" s="83">
        <f>+M43*0.055</f>
        <v>1603.6405501008574</v>
      </c>
      <c r="O43" s="59">
        <f>M43/8</f>
        <v>3644.6376138655851</v>
      </c>
      <c r="P43" s="115">
        <f>N43/8</f>
        <v>200.45506876260717</v>
      </c>
      <c r="Q43">
        <v>26828.396127093009</v>
      </c>
    </row>
    <row r="44" spans="1:17" x14ac:dyDescent="0.25">
      <c r="A44" s="2"/>
      <c r="B44" s="139"/>
      <c r="C44" s="114"/>
      <c r="D44" s="158"/>
      <c r="E44" s="120"/>
      <c r="F44" s="220"/>
      <c r="G44" s="120"/>
      <c r="H44" s="115"/>
      <c r="I44" s="59"/>
      <c r="J44" s="53"/>
      <c r="K44" s="59"/>
      <c r="L44" s="59"/>
      <c r="M44" s="132"/>
      <c r="P44" s="113"/>
    </row>
    <row r="45" spans="1:17" x14ac:dyDescent="0.25">
      <c r="A45" s="19">
        <v>13</v>
      </c>
      <c r="B45" s="205" t="s">
        <v>847</v>
      </c>
      <c r="C45" s="114">
        <f>+Q45*0.05</f>
        <v>1286.4230942044417</v>
      </c>
      <c r="D45" s="162">
        <f>C45/8</f>
        <v>160.80288677555521</v>
      </c>
      <c r="E45" s="120">
        <f>+Q45*0.075</f>
        <v>1929.6346413066624</v>
      </c>
      <c r="F45" s="162">
        <f>E45/8</f>
        <v>241.2043301633328</v>
      </c>
      <c r="G45" s="120">
        <f>+Q45*0.105</f>
        <v>2701.4884978293271</v>
      </c>
      <c r="H45" s="162">
        <f>G45/8</f>
        <v>337.68606222866589</v>
      </c>
      <c r="I45" s="59">
        <f>+Q45*1.04</f>
        <v>26757.600359452386</v>
      </c>
      <c r="J45" s="53">
        <f>+I45*0.075</f>
        <v>2006.8200269589288</v>
      </c>
      <c r="K45" s="59">
        <f>I45/8</f>
        <v>3344.7000449315483</v>
      </c>
      <c r="L45" s="59">
        <f>J45/8</f>
        <v>250.8525033698661</v>
      </c>
      <c r="M45" s="132">
        <f>+I45*1.045</f>
        <v>27961.692375627743</v>
      </c>
      <c r="N45" s="83">
        <f>+M45*0.055</f>
        <v>1537.8930806595258</v>
      </c>
      <c r="O45" s="59">
        <f>M45/8</f>
        <v>3495.2115469534679</v>
      </c>
      <c r="P45" s="115">
        <f>N45/8</f>
        <v>192.23663508244073</v>
      </c>
      <c r="Q45">
        <v>25728.461884088832</v>
      </c>
    </row>
    <row r="46" spans="1:17" x14ac:dyDescent="0.25">
      <c r="A46" s="2"/>
      <c r="B46" s="139"/>
      <c r="C46" s="114"/>
      <c r="D46" s="158"/>
      <c r="E46" s="120"/>
      <c r="F46" s="220"/>
      <c r="G46" s="120"/>
      <c r="H46" s="115"/>
      <c r="I46" s="59"/>
      <c r="J46" s="53"/>
      <c r="K46" s="59"/>
      <c r="L46" s="59"/>
      <c r="M46" s="132"/>
      <c r="P46" s="113"/>
    </row>
    <row r="47" spans="1:17" x14ac:dyDescent="0.25">
      <c r="A47" s="19">
        <v>14</v>
      </c>
      <c r="B47" s="106" t="s">
        <v>848</v>
      </c>
      <c r="C47" s="114">
        <f>+Q47*0.05</f>
        <v>1213.779006250672</v>
      </c>
      <c r="D47" s="162">
        <f>C47/8</f>
        <v>151.72237578133399</v>
      </c>
      <c r="E47" s="120">
        <f>+Q47*0.075</f>
        <v>1820.6685093760079</v>
      </c>
      <c r="F47" s="162">
        <f>E47/8</f>
        <v>227.58356367200099</v>
      </c>
      <c r="G47" s="120">
        <f>+Q47*0.105</f>
        <v>2548.9359131264109</v>
      </c>
      <c r="H47" s="162">
        <f>G47/8</f>
        <v>318.61698914080137</v>
      </c>
      <c r="I47" s="59">
        <f>+Q47*1.04</f>
        <v>25246.603330013979</v>
      </c>
      <c r="J47" s="53">
        <f>+I47*0.075</f>
        <v>1893.4952497510483</v>
      </c>
      <c r="K47" s="59">
        <f>I47/8</f>
        <v>3155.8254162517474</v>
      </c>
      <c r="L47" s="59">
        <f>J47/8</f>
        <v>236.68690621888103</v>
      </c>
      <c r="M47" s="132">
        <f>+I47*1.045</f>
        <v>26382.700479864605</v>
      </c>
      <c r="N47" s="83">
        <f>+M47*0.055</f>
        <v>1451.0485263925532</v>
      </c>
      <c r="O47" s="59">
        <f>M47/8</f>
        <v>3297.8375599830756</v>
      </c>
      <c r="P47" s="115">
        <f>N47/8</f>
        <v>181.38106579906915</v>
      </c>
      <c r="Q47">
        <v>24275.580125013439</v>
      </c>
    </row>
    <row r="48" spans="1:17" x14ac:dyDescent="0.25">
      <c r="A48" s="2"/>
      <c r="B48" s="139"/>
      <c r="C48" s="114"/>
      <c r="D48" s="158"/>
      <c r="E48" s="120"/>
      <c r="F48" s="220"/>
      <c r="G48" s="120"/>
      <c r="H48" s="115"/>
      <c r="I48" s="59"/>
      <c r="J48" s="53"/>
      <c r="K48" s="59"/>
      <c r="L48" s="59"/>
      <c r="M48" s="132"/>
      <c r="P48" s="113"/>
    </row>
    <row r="49" spans="1:17" x14ac:dyDescent="0.25">
      <c r="A49" s="2"/>
      <c r="B49" s="204" t="s">
        <v>849</v>
      </c>
      <c r="C49" s="114"/>
      <c r="D49" s="158"/>
      <c r="E49" s="120"/>
      <c r="F49" s="220"/>
      <c r="G49" s="120"/>
      <c r="H49" s="115"/>
      <c r="I49" s="59"/>
      <c r="J49" s="53"/>
      <c r="K49" s="59"/>
      <c r="L49" s="59"/>
      <c r="M49" s="132"/>
      <c r="P49" s="113"/>
    </row>
    <row r="50" spans="1:17" x14ac:dyDescent="0.25">
      <c r="A50" s="19">
        <v>15</v>
      </c>
      <c r="B50" s="106" t="s">
        <v>850</v>
      </c>
      <c r="C50" s="114">
        <f>+Q50*0.05</f>
        <v>1341.4198063546505</v>
      </c>
      <c r="D50" s="162">
        <f>C50/8</f>
        <v>167.67747579433131</v>
      </c>
      <c r="E50" s="120">
        <f>+Q50*0.075</f>
        <v>2012.1297095319755</v>
      </c>
      <c r="F50" s="162">
        <f>E50/8</f>
        <v>251.51621369149694</v>
      </c>
      <c r="G50" s="120">
        <f>+Q50*0.105</f>
        <v>2816.9815933447658</v>
      </c>
      <c r="H50" s="162">
        <f>G50/8</f>
        <v>352.12269916809572</v>
      </c>
      <c r="I50" s="59">
        <f>+Q50*1.04</f>
        <v>27901.53197217673</v>
      </c>
      <c r="J50" s="53">
        <f>+I50*0.075</f>
        <v>2092.6148979132545</v>
      </c>
      <c r="K50" s="59">
        <f>I50/8</f>
        <v>3487.6914965220913</v>
      </c>
      <c r="L50" s="59">
        <f>J50/8</f>
        <v>261.57686223915681</v>
      </c>
      <c r="M50" s="132">
        <f>+I50*1.045</f>
        <v>29157.100910924681</v>
      </c>
      <c r="N50" s="83">
        <f>+M50*0.055</f>
        <v>1603.6405501008574</v>
      </c>
      <c r="O50" s="59">
        <f>M50/8</f>
        <v>3644.6376138655851</v>
      </c>
      <c r="P50" s="115">
        <f>N50/8</f>
        <v>200.45506876260717</v>
      </c>
      <c r="Q50">
        <v>26828.396127093009</v>
      </c>
    </row>
    <row r="51" spans="1:17" ht="24.9" customHeight="1" x14ac:dyDescent="0.25">
      <c r="A51" s="2"/>
      <c r="B51" s="139"/>
      <c r="C51" s="114"/>
      <c r="D51" s="158"/>
      <c r="E51" s="120"/>
      <c r="F51" s="220"/>
      <c r="G51" s="120"/>
      <c r="H51" s="115"/>
      <c r="I51" s="59"/>
      <c r="J51" s="53"/>
      <c r="K51" s="59"/>
      <c r="L51" s="59"/>
      <c r="M51" s="132"/>
      <c r="P51" s="113"/>
    </row>
    <row r="52" spans="1:17" ht="25.5" customHeight="1" x14ac:dyDescent="0.25">
      <c r="A52" s="19">
        <v>16</v>
      </c>
      <c r="B52" s="205" t="s">
        <v>851</v>
      </c>
      <c r="C52" s="114">
        <f>+Q52*0.05</f>
        <v>1286.4230942044417</v>
      </c>
      <c r="D52" s="162">
        <f>C52/8</f>
        <v>160.80288677555521</v>
      </c>
      <c r="E52" s="120">
        <f>+Q52*0.075</f>
        <v>1929.6346413066624</v>
      </c>
      <c r="F52" s="162">
        <f>E52/8</f>
        <v>241.2043301633328</v>
      </c>
      <c r="G52" s="120">
        <f>+Q52*0.105</f>
        <v>2701.4884978293271</v>
      </c>
      <c r="H52" s="162">
        <f>G52/8</f>
        <v>337.68606222866589</v>
      </c>
      <c r="I52" s="59">
        <f>+Q52*1.04</f>
        <v>26757.600359452386</v>
      </c>
      <c r="J52" s="53">
        <f>+I52*0.075</f>
        <v>2006.8200269589288</v>
      </c>
      <c r="K52" s="59">
        <f>I52/8</f>
        <v>3344.7000449315483</v>
      </c>
      <c r="L52" s="59">
        <f>J52/8</f>
        <v>250.8525033698661</v>
      </c>
      <c r="M52" s="132">
        <f>+I52*1.045</f>
        <v>27961.692375627743</v>
      </c>
      <c r="N52" s="83">
        <f>+M52*0.055</f>
        <v>1537.8930806595258</v>
      </c>
      <c r="O52" s="59">
        <f>M52/8</f>
        <v>3495.2115469534679</v>
      </c>
      <c r="P52" s="115">
        <f>N52/8</f>
        <v>192.23663508244073</v>
      </c>
      <c r="Q52">
        <v>25728.461884088832</v>
      </c>
    </row>
    <row r="53" spans="1:17" x14ac:dyDescent="0.25">
      <c r="A53" s="2"/>
      <c r="B53" s="139"/>
      <c r="C53" s="114"/>
      <c r="D53" s="158"/>
      <c r="E53" s="120"/>
      <c r="F53" s="220"/>
      <c r="G53" s="120"/>
      <c r="H53" s="115"/>
      <c r="I53" s="59"/>
      <c r="J53" s="53"/>
      <c r="K53" s="59"/>
      <c r="L53" s="59"/>
      <c r="M53" s="132"/>
      <c r="P53" s="113"/>
    </row>
    <row r="54" spans="1:17" ht="18" customHeight="1" x14ac:dyDescent="0.25">
      <c r="A54" s="19">
        <v>17</v>
      </c>
      <c r="B54" s="106" t="s">
        <v>852</v>
      </c>
      <c r="C54" s="114">
        <f>+Q54*0.05</f>
        <v>1213.779006250672</v>
      </c>
      <c r="D54" s="162">
        <f>C54/8</f>
        <v>151.72237578133399</v>
      </c>
      <c r="E54" s="120">
        <f>+Q54*0.075</f>
        <v>1820.6685093760079</v>
      </c>
      <c r="F54" s="162">
        <f>E54/8</f>
        <v>227.58356367200099</v>
      </c>
      <c r="G54" s="120">
        <f>+Q54*0.105</f>
        <v>2548.9359131264109</v>
      </c>
      <c r="H54" s="162">
        <f>G54/8</f>
        <v>318.61698914080137</v>
      </c>
      <c r="I54" s="59">
        <f>+Q54*1.04</f>
        <v>25246.603330013979</v>
      </c>
      <c r="J54" s="53">
        <f>+I54*0.075</f>
        <v>1893.4952497510483</v>
      </c>
      <c r="K54" s="59">
        <f>I54/8</f>
        <v>3155.8254162517474</v>
      </c>
      <c r="L54" s="59">
        <f>J54/8</f>
        <v>236.68690621888103</v>
      </c>
      <c r="M54" s="132">
        <f>+I54*1.045</f>
        <v>26382.700479864605</v>
      </c>
      <c r="N54" s="83">
        <f>+M54*0.055</f>
        <v>1451.0485263925532</v>
      </c>
      <c r="O54" s="59">
        <f>M54/8</f>
        <v>3297.8375599830756</v>
      </c>
      <c r="P54" s="115">
        <f>N54/8</f>
        <v>181.38106579906915</v>
      </c>
      <c r="Q54">
        <v>24275.580125013439</v>
      </c>
    </row>
    <row r="55" spans="1:17" x14ac:dyDescent="0.25">
      <c r="A55" s="2"/>
      <c r="B55" s="139"/>
      <c r="C55" s="114"/>
      <c r="D55" s="158"/>
      <c r="E55" s="120"/>
      <c r="F55" s="220"/>
      <c r="G55" s="120"/>
      <c r="H55" s="115"/>
      <c r="I55" s="59"/>
      <c r="J55" s="53"/>
      <c r="K55" s="59"/>
      <c r="L55" s="59"/>
      <c r="M55" s="132"/>
      <c r="P55" s="113"/>
    </row>
    <row r="56" spans="1:17" x14ac:dyDescent="0.25">
      <c r="A56" s="2"/>
      <c r="B56" s="204" t="s">
        <v>853</v>
      </c>
      <c r="C56" s="114"/>
      <c r="D56" s="158"/>
      <c r="E56" s="120"/>
      <c r="F56" s="220"/>
      <c r="G56" s="120"/>
      <c r="H56" s="115"/>
      <c r="I56" s="59"/>
      <c r="J56" s="53"/>
      <c r="K56" s="59"/>
      <c r="L56" s="59"/>
      <c r="M56" s="132"/>
      <c r="P56" s="113"/>
    </row>
    <row r="57" spans="1:17" x14ac:dyDescent="0.25">
      <c r="A57" s="19">
        <v>18</v>
      </c>
      <c r="B57" s="106" t="s">
        <v>854</v>
      </c>
      <c r="C57" s="114">
        <f>+Q57*0.05</f>
        <v>1341.4198063546505</v>
      </c>
      <c r="D57" s="162">
        <f>C57/8</f>
        <v>167.67747579433131</v>
      </c>
      <c r="E57" s="120">
        <f>+Q57*0.075</f>
        <v>2012.1297095319755</v>
      </c>
      <c r="F57" s="162">
        <f>E57/8</f>
        <v>251.51621369149694</v>
      </c>
      <c r="G57" s="120">
        <f>+Q57*0.105</f>
        <v>2816.9815933447658</v>
      </c>
      <c r="H57" s="162">
        <f>G57/8</f>
        <v>352.12269916809572</v>
      </c>
      <c r="I57" s="59">
        <f>+Q57*1.04</f>
        <v>27901.53197217673</v>
      </c>
      <c r="J57" s="53">
        <f>+I57*0.075</f>
        <v>2092.6148979132545</v>
      </c>
      <c r="K57" s="59">
        <f>I57/8</f>
        <v>3487.6914965220913</v>
      </c>
      <c r="L57" s="59">
        <f>J57/8</f>
        <v>261.57686223915681</v>
      </c>
      <c r="M57" s="132">
        <f>+I57*1.045</f>
        <v>29157.100910924681</v>
      </c>
      <c r="N57" s="83">
        <f>+M57*0.055</f>
        <v>1603.6405501008574</v>
      </c>
      <c r="O57" s="59">
        <f>M57/8</f>
        <v>3644.6376138655851</v>
      </c>
      <c r="P57" s="115">
        <f>N57/8</f>
        <v>200.45506876260717</v>
      </c>
      <c r="Q57">
        <v>26828.396127093009</v>
      </c>
    </row>
    <row r="58" spans="1:17" x14ac:dyDescent="0.25">
      <c r="A58" s="2"/>
      <c r="B58" s="139"/>
      <c r="C58" s="114"/>
      <c r="D58" s="158"/>
      <c r="E58" s="120"/>
      <c r="F58" s="220"/>
      <c r="G58" s="120"/>
      <c r="H58" s="115"/>
      <c r="I58" s="59"/>
      <c r="J58" s="53"/>
      <c r="K58" s="59"/>
      <c r="L58" s="59"/>
      <c r="M58" s="132"/>
      <c r="P58" s="113"/>
    </row>
    <row r="59" spans="1:17" x14ac:dyDescent="0.25">
      <c r="A59" s="19">
        <v>19</v>
      </c>
      <c r="B59" s="205" t="s">
        <v>855</v>
      </c>
      <c r="C59" s="114">
        <f>+Q59*0.05</f>
        <v>1286.4230942044417</v>
      </c>
      <c r="D59" s="162">
        <f>C59/8</f>
        <v>160.80288677555521</v>
      </c>
      <c r="E59" s="120">
        <f>+Q59*0.075</f>
        <v>1929.6346413066624</v>
      </c>
      <c r="F59" s="162">
        <f>E59/8</f>
        <v>241.2043301633328</v>
      </c>
      <c r="G59" s="120">
        <f>+Q59*0.105</f>
        <v>2701.4884978293271</v>
      </c>
      <c r="H59" s="162">
        <f>G59/8</f>
        <v>337.68606222866589</v>
      </c>
      <c r="I59" s="59">
        <f>+Q59*1.04</f>
        <v>26757.600359452386</v>
      </c>
      <c r="J59" s="53">
        <f>+I59*0.075</f>
        <v>2006.8200269589288</v>
      </c>
      <c r="K59" s="59">
        <f>I59/8</f>
        <v>3344.7000449315483</v>
      </c>
      <c r="L59" s="59">
        <f>J59/8</f>
        <v>250.8525033698661</v>
      </c>
      <c r="M59" s="132">
        <f>+I59*1.045</f>
        <v>27961.692375627743</v>
      </c>
      <c r="N59" s="83">
        <f>+M59*0.055</f>
        <v>1537.8930806595258</v>
      </c>
      <c r="O59" s="59">
        <f>M59/8</f>
        <v>3495.2115469534679</v>
      </c>
      <c r="P59" s="115">
        <f>N59/8</f>
        <v>192.23663508244073</v>
      </c>
      <c r="Q59">
        <v>25728.461884088832</v>
      </c>
    </row>
    <row r="60" spans="1:17" x14ac:dyDescent="0.25">
      <c r="A60" s="2"/>
      <c r="B60" s="139"/>
      <c r="C60" s="114"/>
      <c r="D60" s="158"/>
      <c r="E60" s="120"/>
      <c r="F60" s="220"/>
      <c r="G60" s="120"/>
      <c r="H60" s="115"/>
      <c r="I60" s="59"/>
      <c r="J60" s="53"/>
      <c r="K60" s="59"/>
      <c r="L60" s="59"/>
      <c r="M60" s="132"/>
      <c r="P60" s="113"/>
    </row>
    <row r="61" spans="1:17" x14ac:dyDescent="0.25">
      <c r="A61" s="19">
        <v>20</v>
      </c>
      <c r="B61" s="106" t="s">
        <v>856</v>
      </c>
      <c r="C61" s="114">
        <f>+Q61*0.05</f>
        <v>1213.779006250672</v>
      </c>
      <c r="D61" s="162">
        <f>C61/8</f>
        <v>151.72237578133399</v>
      </c>
      <c r="E61" s="120">
        <f>+Q61*0.075</f>
        <v>1820.6685093760079</v>
      </c>
      <c r="F61" s="162">
        <f>E61/8</f>
        <v>227.58356367200099</v>
      </c>
      <c r="G61" s="120">
        <f>+Q61*0.105</f>
        <v>2548.9359131264109</v>
      </c>
      <c r="H61" s="162">
        <f>G61/8</f>
        <v>318.61698914080137</v>
      </c>
      <c r="I61" s="59">
        <f>+Q61*1.04</f>
        <v>25246.603330013979</v>
      </c>
      <c r="J61" s="53">
        <f>+I61*0.075</f>
        <v>1893.4952497510483</v>
      </c>
      <c r="K61" s="59">
        <f>I61/8</f>
        <v>3155.8254162517474</v>
      </c>
      <c r="L61" s="59">
        <f>J61/8</f>
        <v>236.68690621888103</v>
      </c>
      <c r="M61" s="132">
        <f>+I61*1.045</f>
        <v>26382.700479864605</v>
      </c>
      <c r="N61" s="83">
        <f>+M61*0.055</f>
        <v>1451.0485263925532</v>
      </c>
      <c r="O61" s="59">
        <f>M61/8</f>
        <v>3297.8375599830756</v>
      </c>
      <c r="P61" s="115">
        <f>N61/8</f>
        <v>181.38106579906915</v>
      </c>
      <c r="Q61">
        <v>24275.580125013439</v>
      </c>
    </row>
    <row r="62" spans="1:17" x14ac:dyDescent="0.25">
      <c r="A62" s="2"/>
      <c r="B62" s="139"/>
      <c r="C62" s="114"/>
      <c r="D62" s="158"/>
      <c r="E62" s="120"/>
      <c r="F62" s="220"/>
      <c r="G62" s="120"/>
      <c r="H62" s="115"/>
      <c r="I62" s="59"/>
      <c r="J62" s="53"/>
      <c r="K62" s="59"/>
      <c r="L62" s="59"/>
      <c r="M62" s="132"/>
      <c r="P62" s="113"/>
    </row>
    <row r="63" spans="1:17" x14ac:dyDescent="0.25">
      <c r="A63" s="2"/>
      <c r="B63" s="204" t="s">
        <v>857</v>
      </c>
      <c r="C63" s="114"/>
      <c r="D63" s="158"/>
      <c r="E63" s="120"/>
      <c r="F63" s="220"/>
      <c r="G63" s="120"/>
      <c r="H63" s="115"/>
      <c r="I63" s="59"/>
      <c r="J63" s="53"/>
      <c r="K63" s="59"/>
      <c r="L63" s="59"/>
      <c r="M63" s="132"/>
      <c r="P63" s="113"/>
    </row>
    <row r="64" spans="1:17" ht="26.4" x14ac:dyDescent="0.25">
      <c r="A64" s="19">
        <v>21</v>
      </c>
      <c r="B64" s="106" t="s">
        <v>858</v>
      </c>
      <c r="C64" s="114">
        <f>+Q64*0.05</f>
        <v>1341.4198063546505</v>
      </c>
      <c r="D64" s="162">
        <f>C64/8</f>
        <v>167.67747579433131</v>
      </c>
      <c r="E64" s="120">
        <f>+Q64*0.075</f>
        <v>2012.1297095319755</v>
      </c>
      <c r="F64" s="162">
        <f>E64/8</f>
        <v>251.51621369149694</v>
      </c>
      <c r="G64" s="120">
        <f>+Q64*0.105</f>
        <v>2816.9815933447658</v>
      </c>
      <c r="H64" s="162">
        <f>G64/8</f>
        <v>352.12269916809572</v>
      </c>
      <c r="I64" s="59">
        <f>+Q64*1.04</f>
        <v>27901.53197217673</v>
      </c>
      <c r="J64" s="53">
        <f>+I64*0.075</f>
        <v>2092.6148979132545</v>
      </c>
      <c r="K64" s="59">
        <f>I64/8</f>
        <v>3487.6914965220913</v>
      </c>
      <c r="L64" s="59">
        <f>J64/8</f>
        <v>261.57686223915681</v>
      </c>
      <c r="M64" s="132">
        <f>+I64*1.045</f>
        <v>29157.100910924681</v>
      </c>
      <c r="N64" s="83">
        <f>+M64*0.055</f>
        <v>1603.6405501008574</v>
      </c>
      <c r="O64" s="59">
        <f>M64/8</f>
        <v>3644.6376138655851</v>
      </c>
      <c r="P64" s="115">
        <f>N64/8</f>
        <v>200.45506876260717</v>
      </c>
      <c r="Q64">
        <v>26828.396127093009</v>
      </c>
    </row>
    <row r="65" spans="1:17" x14ac:dyDescent="0.25">
      <c r="A65" s="2"/>
      <c r="B65" s="139"/>
      <c r="C65" s="114"/>
      <c r="D65" s="158"/>
      <c r="E65" s="120"/>
      <c r="F65" s="220"/>
      <c r="G65" s="120"/>
      <c r="H65" s="115"/>
      <c r="I65" s="59"/>
      <c r="J65" s="53"/>
      <c r="K65" s="59"/>
      <c r="L65" s="59"/>
      <c r="M65" s="132"/>
      <c r="P65" s="113"/>
    </row>
    <row r="66" spans="1:17" ht="27" customHeight="1" x14ac:dyDescent="0.25">
      <c r="A66" s="19">
        <v>22</v>
      </c>
      <c r="B66" s="205" t="s">
        <v>859</v>
      </c>
      <c r="C66" s="114">
        <f>+Q66*0.05</f>
        <v>1286.4230942044417</v>
      </c>
      <c r="D66" s="162">
        <f>C66/8</f>
        <v>160.80288677555521</v>
      </c>
      <c r="E66" s="120">
        <f>+Q66*0.075</f>
        <v>1929.6346413066624</v>
      </c>
      <c r="F66" s="162">
        <f>E66/8</f>
        <v>241.2043301633328</v>
      </c>
      <c r="G66" s="120">
        <f>+Q66*0.105</f>
        <v>2701.4884978293271</v>
      </c>
      <c r="H66" s="162">
        <f>G66/8</f>
        <v>337.68606222866589</v>
      </c>
      <c r="I66" s="59">
        <f>+Q66*1.04</f>
        <v>26757.600359452386</v>
      </c>
      <c r="J66" s="53">
        <f>+I66*0.075</f>
        <v>2006.8200269589288</v>
      </c>
      <c r="K66" s="59">
        <f>I66/8</f>
        <v>3344.7000449315483</v>
      </c>
      <c r="L66" s="59">
        <f>J66/8</f>
        <v>250.8525033698661</v>
      </c>
      <c r="M66" s="132">
        <f>+I66*1.045</f>
        <v>27961.692375627743</v>
      </c>
      <c r="N66" s="83">
        <f>+M66*0.055</f>
        <v>1537.8930806595258</v>
      </c>
      <c r="O66" s="59">
        <f>M66/8</f>
        <v>3495.2115469534679</v>
      </c>
      <c r="P66" s="115">
        <f>N66/8</f>
        <v>192.23663508244073</v>
      </c>
      <c r="Q66">
        <v>25728.461884088832</v>
      </c>
    </row>
    <row r="67" spans="1:17" x14ac:dyDescent="0.25">
      <c r="A67" s="2"/>
      <c r="B67" s="139"/>
      <c r="C67" s="114"/>
      <c r="D67" s="158"/>
      <c r="E67" s="120"/>
      <c r="F67" s="220"/>
      <c r="G67" s="120"/>
      <c r="H67" s="115"/>
      <c r="I67" s="59"/>
      <c r="J67" s="53"/>
      <c r="K67" s="59"/>
      <c r="L67" s="59"/>
      <c r="M67" s="132"/>
      <c r="P67" s="113"/>
    </row>
    <row r="68" spans="1:17" x14ac:dyDescent="0.25">
      <c r="A68" s="19">
        <v>23</v>
      </c>
      <c r="B68" s="106" t="s">
        <v>860</v>
      </c>
      <c r="C68" s="114">
        <f>+Q68*0.05</f>
        <v>1213.779006250672</v>
      </c>
      <c r="D68" s="162">
        <f>C68/8</f>
        <v>151.72237578133399</v>
      </c>
      <c r="E68" s="120">
        <f>+Q68*0.075</f>
        <v>1820.6685093760079</v>
      </c>
      <c r="F68" s="162">
        <f>E68/8</f>
        <v>227.58356367200099</v>
      </c>
      <c r="G68" s="120">
        <f>+Q68*0.105</f>
        <v>2548.9359131264109</v>
      </c>
      <c r="H68" s="162">
        <f>G68/8</f>
        <v>318.61698914080137</v>
      </c>
      <c r="I68" s="59">
        <f>+Q68*1.04</f>
        <v>25246.603330013979</v>
      </c>
      <c r="J68" s="53">
        <f>+I68*0.075</f>
        <v>1893.4952497510483</v>
      </c>
      <c r="K68" s="59">
        <f>I68/8</f>
        <v>3155.8254162517474</v>
      </c>
      <c r="L68" s="59">
        <f>J68/8</f>
        <v>236.68690621888103</v>
      </c>
      <c r="M68" s="132">
        <f>+I68*1.045</f>
        <v>26382.700479864605</v>
      </c>
      <c r="N68" s="83">
        <f>+M68*0.055</f>
        <v>1451.0485263925532</v>
      </c>
      <c r="O68" s="59">
        <f>M68/8</f>
        <v>3297.8375599830756</v>
      </c>
      <c r="P68" s="115">
        <f>N68/8</f>
        <v>181.38106579906915</v>
      </c>
      <c r="Q68">
        <v>24275.580125013439</v>
      </c>
    </row>
    <row r="69" spans="1:17" x14ac:dyDescent="0.25">
      <c r="A69" s="2"/>
      <c r="B69" s="139"/>
      <c r="C69" s="114"/>
      <c r="D69" s="158"/>
      <c r="E69" s="120"/>
      <c r="F69" s="220"/>
      <c r="G69" s="120"/>
      <c r="H69" s="115"/>
      <c r="I69" s="59"/>
      <c r="J69" s="53"/>
      <c r="K69" s="59"/>
      <c r="L69" s="59"/>
      <c r="M69" s="132"/>
      <c r="P69" s="113"/>
    </row>
    <row r="70" spans="1:17" ht="12.75" customHeight="1" x14ac:dyDescent="0.25">
      <c r="A70" s="2"/>
      <c r="B70" s="98" t="s">
        <v>1060</v>
      </c>
      <c r="C70" s="114"/>
      <c r="D70" s="158"/>
      <c r="E70" s="120"/>
      <c r="F70" s="220"/>
      <c r="G70" s="119"/>
      <c r="H70" s="113"/>
      <c r="M70" s="131"/>
      <c r="P70" s="113"/>
      <c r="Q70" s="61"/>
    </row>
    <row r="71" spans="1:17" x14ac:dyDescent="0.25">
      <c r="A71" s="2">
        <v>24</v>
      </c>
      <c r="B71" s="139" t="s">
        <v>677</v>
      </c>
      <c r="C71" s="114"/>
      <c r="D71" s="158"/>
      <c r="E71" s="120"/>
      <c r="F71" s="220"/>
      <c r="G71" s="119"/>
      <c r="H71" s="113"/>
      <c r="M71" s="131"/>
      <c r="P71" s="113"/>
    </row>
    <row r="72" spans="1:17" x14ac:dyDescent="0.25">
      <c r="A72" s="2"/>
      <c r="B72" s="100" t="s">
        <v>678</v>
      </c>
      <c r="C72" s="114"/>
      <c r="D72" s="158"/>
      <c r="E72" s="120"/>
      <c r="F72" s="220"/>
      <c r="G72" s="119"/>
      <c r="H72" s="113"/>
      <c r="M72" s="131"/>
      <c r="P72" s="113"/>
    </row>
    <row r="73" spans="1:17" ht="12.75" customHeight="1" x14ac:dyDescent="0.25">
      <c r="A73" s="2"/>
      <c r="B73" s="103" t="s">
        <v>647</v>
      </c>
      <c r="C73" s="114"/>
      <c r="D73" s="158"/>
      <c r="E73" s="120"/>
      <c r="F73" s="220"/>
      <c r="G73" s="119"/>
      <c r="H73" s="113"/>
      <c r="M73" s="131"/>
      <c r="P73" s="113"/>
    </row>
    <row r="74" spans="1:17" ht="63.75" customHeight="1" x14ac:dyDescent="0.25">
      <c r="A74" s="2"/>
      <c r="B74" s="103" t="s">
        <v>648</v>
      </c>
      <c r="C74" s="114"/>
      <c r="D74" s="158"/>
      <c r="E74" s="120"/>
      <c r="F74" s="220"/>
      <c r="G74" s="119"/>
      <c r="H74" s="113"/>
      <c r="M74" s="131"/>
      <c r="P74" s="113"/>
    </row>
    <row r="75" spans="1:17" ht="10.5" customHeight="1" x14ac:dyDescent="0.25">
      <c r="A75" s="2"/>
      <c r="B75" s="103"/>
      <c r="C75" s="114"/>
      <c r="D75" s="158"/>
      <c r="E75" s="120"/>
      <c r="F75" s="220"/>
      <c r="G75" s="119"/>
      <c r="H75" s="113"/>
      <c r="M75" s="131"/>
      <c r="P75" s="113"/>
    </row>
    <row r="76" spans="1:17" ht="27.9" customHeight="1" x14ac:dyDescent="0.25">
      <c r="A76" s="2"/>
      <c r="B76" s="98" t="s">
        <v>31</v>
      </c>
      <c r="C76" s="114"/>
      <c r="D76" s="158"/>
      <c r="E76" s="120"/>
      <c r="F76" s="220"/>
      <c r="G76" s="119"/>
      <c r="H76" s="113"/>
      <c r="M76" s="131"/>
      <c r="P76" s="113"/>
    </row>
    <row r="77" spans="1:17" ht="13.5" customHeight="1" x14ac:dyDescent="0.25">
      <c r="C77" s="75"/>
      <c r="D77" s="118"/>
      <c r="E77" s="31"/>
      <c r="F77" s="31"/>
    </row>
  </sheetData>
  <mergeCells count="9">
    <mergeCell ref="O1:P1"/>
    <mergeCell ref="C2:D2"/>
    <mergeCell ref="E2:F2"/>
    <mergeCell ref="G2:H2"/>
    <mergeCell ref="I2:L2"/>
    <mergeCell ref="M2:P2"/>
    <mergeCell ref="I1:J1"/>
    <mergeCell ref="M1:N1"/>
    <mergeCell ref="K1:L1"/>
  </mergeCells>
  <phoneticPr fontId="2" type="noConversion"/>
  <pageMargins left="0.25" right="0.25" top="0.75" bottom="0.75" header="0.3" footer="0.3"/>
  <pageSetup paperSize="9" scale="54" fitToHeight="0" orientation="landscape" r:id="rId1"/>
  <headerFooter scaleWithDoc="0" alignWithMargins="0">
    <oddHeader xml:space="preserve">&amp;L&amp;"Arial,Negrita Cursiva"&amp;11C.C.T.  746/17- VIGENCIA:  01/02/2026
A 30/06/2026&amp;C&amp;"Tahoma,Normal"&amp;14CAPITULO &amp;A&amp;R&amp;"Arial,Negrita Cursiva"&amp;11F.O.N.I.V.A.
</oddHeader>
    <oddFooter>&amp;R&amp;"Arial,Cursiva"Hoja Nº &amp;P</oddFooter>
  </headerFooter>
  <rowBreaks count="1" manualBreakCount="1">
    <brk id="20"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37</vt:i4>
      </vt:variant>
    </vt:vector>
  </HeadingPairs>
  <TitlesOfParts>
    <vt:vector size="56" baseType="lpstr">
      <vt:lpstr>I (UNO)</vt:lpstr>
      <vt:lpstr>II (DOS)</vt:lpstr>
      <vt:lpstr>III (TRES)</vt:lpstr>
      <vt:lpstr>IV (CUATRO)</vt:lpstr>
      <vt:lpstr>V (CINCO)</vt:lpstr>
      <vt:lpstr>VI (SEIS)</vt:lpstr>
      <vt:lpstr>VII (SIETE)</vt:lpstr>
      <vt:lpstr>VIII (OCHO)</vt:lpstr>
      <vt:lpstr>IX (NUEVE)</vt:lpstr>
      <vt:lpstr>X (DIEZ)</vt:lpstr>
      <vt:lpstr>XI (ONCE)</vt:lpstr>
      <vt:lpstr>XII (DOCE)</vt:lpstr>
      <vt:lpstr>XIII (TRECE) </vt:lpstr>
      <vt:lpstr>XIV (CATORCE)</vt:lpstr>
      <vt:lpstr>XV (QUINCE)</vt:lpstr>
      <vt:lpstr>XVI (DIECISEIS)</vt:lpstr>
      <vt:lpstr>XVII (DIECISIETE)</vt:lpstr>
      <vt:lpstr>XVIII (DIECIOCHO)</vt:lpstr>
      <vt:lpstr>XIX (DIECINUEVE)</vt:lpstr>
      <vt:lpstr>'I (UNO)'!Área_de_impresión</vt:lpstr>
      <vt:lpstr>'II (DOS)'!Área_de_impresión</vt:lpstr>
      <vt:lpstr>'III (TRES)'!Área_de_impresión</vt:lpstr>
      <vt:lpstr>'IV (CUATRO)'!Área_de_impresión</vt:lpstr>
      <vt:lpstr>'IX (NUEVE)'!Área_de_impresión</vt:lpstr>
      <vt:lpstr>'V (CINCO)'!Área_de_impresión</vt:lpstr>
      <vt:lpstr>'VI (SEIS)'!Área_de_impresión</vt:lpstr>
      <vt:lpstr>'VII (SIETE)'!Área_de_impresión</vt:lpstr>
      <vt:lpstr>'VIII (OCHO)'!Área_de_impresión</vt:lpstr>
      <vt:lpstr>'X (DIEZ)'!Área_de_impresión</vt:lpstr>
      <vt:lpstr>'XI (ONCE)'!Área_de_impresión</vt:lpstr>
      <vt:lpstr>'XII (DOCE)'!Área_de_impresión</vt:lpstr>
      <vt:lpstr>'XIII (TRECE) '!Área_de_impresión</vt:lpstr>
      <vt:lpstr>'XIV (CATORCE)'!Área_de_impresión</vt:lpstr>
      <vt:lpstr>'XIX (DIECINUEVE)'!Área_de_impresión</vt:lpstr>
      <vt:lpstr>'XV (QUINCE)'!Área_de_impresión</vt:lpstr>
      <vt:lpstr>'XVI (DIECISEIS)'!Área_de_impresión</vt:lpstr>
      <vt:lpstr>'XVII (DIECISIETE)'!Área_de_impresión</vt:lpstr>
      <vt:lpstr>'XVIII (DIECIOCHO)'!Área_de_impresión</vt:lpstr>
      <vt:lpstr>'I (UNO)'!Títulos_a_imprimir</vt:lpstr>
      <vt:lpstr>'II (DOS)'!Títulos_a_imprimir</vt:lpstr>
      <vt:lpstr>'III (TRES)'!Títulos_a_imprimir</vt:lpstr>
      <vt:lpstr>'IV (CUATRO)'!Títulos_a_imprimir</vt:lpstr>
      <vt:lpstr>'IX (NUEVE)'!Títulos_a_imprimir</vt:lpstr>
      <vt:lpstr>'V (CINCO)'!Títulos_a_imprimir</vt:lpstr>
      <vt:lpstr>'VI (SEIS)'!Títulos_a_imprimir</vt:lpstr>
      <vt:lpstr>'VII (SIETE)'!Títulos_a_imprimir</vt:lpstr>
      <vt:lpstr>'VIII (OCHO)'!Títulos_a_imprimir</vt:lpstr>
      <vt:lpstr>'X (DIEZ)'!Títulos_a_imprimir</vt:lpstr>
      <vt:lpstr>'XI (ONCE)'!Títulos_a_imprimir</vt:lpstr>
      <vt:lpstr>'XII (DOCE)'!Títulos_a_imprimir</vt:lpstr>
      <vt:lpstr>'XIV (CATORCE)'!Títulos_a_imprimir</vt:lpstr>
      <vt:lpstr>'XIX (DIECINUEVE)'!Títulos_a_imprimir</vt:lpstr>
      <vt:lpstr>'XV (QUINCE)'!Títulos_a_imprimir</vt:lpstr>
      <vt:lpstr>'XVI (DIECISEIS)'!Títulos_a_imprimir</vt:lpstr>
      <vt:lpstr>'XVII (DIECISIETE)'!Títulos_a_imprimir</vt:lpstr>
      <vt:lpstr>'XVIII (DIECIOCHO)'!Títulos_a_imprimir</vt:lpstr>
    </vt:vector>
  </TitlesOfParts>
  <Company>Ospiv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dc:creator>
  <cp:lastModifiedBy>hugo marquez</cp:lastModifiedBy>
  <cp:lastPrinted>2026-04-08T12:14:08Z</cp:lastPrinted>
  <dcterms:created xsi:type="dcterms:W3CDTF">2006-06-26T16:52:34Z</dcterms:created>
  <dcterms:modified xsi:type="dcterms:W3CDTF">2026-04-08T12:39:21Z</dcterms:modified>
</cp:coreProperties>
</file>